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0" windowWidth="19875" windowHeight="7170"/>
  </bookViews>
  <sheets>
    <sheet name="Sheet1" sheetId="1" r:id="rId1"/>
    <sheet name="Sheet2" sheetId="2" r:id="rId2"/>
    <sheet name="Sheet3" sheetId="3" r:id="rId3"/>
    <sheet name="bluefin" sheetId="4" r:id="rId4"/>
    <sheet name="Mitigation" sheetId="6" r:id="rId5"/>
    <sheet name="Sheet4" sheetId="7" r:id="rId6"/>
    <sheet name="Sheet5" sheetId="8" r:id="rId7"/>
    <sheet name="Sheet6" sheetId="9" r:id="rId8"/>
  </sheets>
  <definedNames>
    <definedName name="_xlnm._FilterDatabase" localSheetId="4" hidden="1">Mitigation!$A$1:$Q$29</definedName>
    <definedName name="_xlnm._FilterDatabase" localSheetId="0" hidden="1">Sheet1!$A$1:$X$1</definedName>
    <definedName name="_xlnm._FilterDatabase" localSheetId="1" hidden="1">Sheet2!$A$1:$C$1</definedName>
    <definedName name="_xlnm._FilterDatabase" localSheetId="2" hidden="1">Sheet3!$A$1:$AA$34</definedName>
    <definedName name="_xlnm._FilterDatabase" localSheetId="5" hidden="1">Sheet4!$A$1:$X$37</definedName>
    <definedName name="_xlnm._FilterDatabase" localSheetId="6" hidden="1">Sheet5!$A$1:$X$37</definedName>
    <definedName name="_xlnm._FilterDatabase" localSheetId="7" hidden="1">Sheet6!$A$1:$X$41</definedName>
  </definedNames>
  <calcPr calcId="145621"/>
</workbook>
</file>

<file path=xl/calcChain.xml><?xml version="1.0" encoding="utf-8"?>
<calcChain xmlns="http://schemas.openxmlformats.org/spreadsheetml/2006/main">
  <c r="V39" i="9" l="1"/>
  <c r="Q39" i="9"/>
  <c r="P39" i="9"/>
  <c r="P38" i="9"/>
  <c r="P37" i="9"/>
  <c r="Q36" i="9"/>
  <c r="P36" i="9"/>
  <c r="P35" i="9"/>
  <c r="P34" i="9"/>
  <c r="P33" i="9"/>
  <c r="P32" i="9"/>
  <c r="V31" i="9"/>
  <c r="P31" i="9"/>
  <c r="V30" i="9"/>
  <c r="P30" i="9"/>
  <c r="P29" i="9"/>
  <c r="V28" i="9"/>
  <c r="P28" i="9"/>
  <c r="P27" i="9"/>
  <c r="V26" i="9"/>
  <c r="Q26" i="9"/>
  <c r="P26" i="9"/>
  <c r="V25" i="9"/>
  <c r="P25" i="9"/>
  <c r="P24" i="9"/>
  <c r="P23" i="9"/>
  <c r="P22" i="9"/>
  <c r="O21" i="9"/>
  <c r="P21" i="9" s="1"/>
  <c r="V20" i="9"/>
  <c r="P20" i="9"/>
  <c r="P19" i="9"/>
  <c r="P18" i="9"/>
  <c r="Q17" i="9"/>
  <c r="P17" i="9"/>
  <c r="Q16" i="9"/>
  <c r="O16" i="9"/>
  <c r="P16" i="9" s="1"/>
  <c r="V15" i="9"/>
  <c r="O15" i="9"/>
  <c r="P15" i="9" s="1"/>
  <c r="V14" i="9"/>
  <c r="O14" i="9"/>
  <c r="P14" i="9" s="1"/>
  <c r="P13" i="9"/>
  <c r="V12" i="9"/>
  <c r="P12" i="9"/>
  <c r="P10" i="9"/>
  <c r="P9" i="9"/>
  <c r="P8" i="9"/>
  <c r="P7" i="9"/>
  <c r="P6" i="9"/>
  <c r="P5" i="9"/>
  <c r="P4" i="9"/>
  <c r="P3" i="9"/>
  <c r="P2" i="9"/>
  <c r="V35" i="8"/>
  <c r="Q35" i="8"/>
  <c r="P35" i="8"/>
  <c r="P34" i="8"/>
  <c r="P33" i="8"/>
  <c r="Q32" i="8"/>
  <c r="P32" i="8"/>
  <c r="P31" i="8"/>
  <c r="P30" i="8"/>
  <c r="P29" i="8"/>
  <c r="P28" i="8"/>
  <c r="V27" i="8"/>
  <c r="P27" i="8"/>
  <c r="V26" i="8"/>
  <c r="P26" i="8"/>
  <c r="P25" i="8"/>
  <c r="V24" i="8"/>
  <c r="P24" i="8"/>
  <c r="P23" i="8"/>
  <c r="V22" i="8"/>
  <c r="Q22" i="8"/>
  <c r="P22" i="8"/>
  <c r="V21" i="8"/>
  <c r="P21" i="8"/>
  <c r="P20" i="8"/>
  <c r="P19" i="8"/>
  <c r="P18" i="8"/>
  <c r="V17" i="8"/>
  <c r="P17" i="8"/>
  <c r="P16" i="8"/>
  <c r="P15" i="8"/>
  <c r="Q14" i="8"/>
  <c r="P14" i="8"/>
  <c r="Q13" i="8"/>
  <c r="O13" i="8"/>
  <c r="P13" i="8" s="1"/>
  <c r="V12" i="8"/>
  <c r="O12" i="8"/>
  <c r="P12" i="8" s="1"/>
  <c r="V11" i="8"/>
  <c r="O11" i="8"/>
  <c r="P11" i="8" s="1"/>
  <c r="P10" i="8"/>
  <c r="V9" i="8"/>
  <c r="P9" i="8"/>
  <c r="P7" i="8"/>
  <c r="P6" i="8"/>
  <c r="P5" i="8"/>
  <c r="P4" i="8"/>
  <c r="P3" i="8"/>
  <c r="P2" i="8"/>
  <c r="V58" i="1"/>
  <c r="Q58" i="1"/>
  <c r="P58" i="1"/>
  <c r="P57" i="1"/>
  <c r="P37" i="7"/>
  <c r="Q36" i="7"/>
  <c r="P36" i="7"/>
  <c r="P35" i="7"/>
  <c r="P34" i="7"/>
  <c r="P33" i="7"/>
  <c r="P32" i="7"/>
  <c r="V31" i="7"/>
  <c r="P31" i="7"/>
  <c r="V30" i="7"/>
  <c r="P30" i="7"/>
  <c r="P29" i="7"/>
  <c r="V28" i="7"/>
  <c r="P28" i="7"/>
  <c r="P27" i="7"/>
  <c r="V26" i="7"/>
  <c r="Q26" i="7"/>
  <c r="P26" i="7"/>
  <c r="V25" i="7"/>
  <c r="P25" i="7"/>
  <c r="P24" i="7"/>
  <c r="P23" i="7"/>
  <c r="P22" i="7"/>
  <c r="O21" i="7"/>
  <c r="P21" i="7" s="1"/>
  <c r="V20" i="7"/>
  <c r="P20" i="7"/>
  <c r="P19" i="7"/>
  <c r="P18" i="7"/>
  <c r="Q17" i="7"/>
  <c r="P17" i="7"/>
  <c r="Q16" i="7"/>
  <c r="O16" i="7"/>
  <c r="P16" i="7" s="1"/>
  <c r="V15" i="7"/>
  <c r="O15" i="7"/>
  <c r="P15" i="7" s="1"/>
  <c r="V14" i="7"/>
  <c r="O14" i="7"/>
  <c r="P14" i="7" s="1"/>
  <c r="P13" i="7"/>
  <c r="V12" i="7"/>
  <c r="P12" i="7"/>
  <c r="P10" i="7"/>
  <c r="P9" i="7"/>
  <c r="P8" i="7"/>
  <c r="P7" i="7"/>
  <c r="P6" i="7"/>
  <c r="P5" i="7"/>
  <c r="P4" i="7"/>
  <c r="P3" i="7"/>
  <c r="P2" i="7"/>
  <c r="P29" i="6" l="1"/>
  <c r="H25" i="6" l="1"/>
  <c r="P19" i="6" l="1"/>
  <c r="P16" i="6"/>
  <c r="L23" i="4" l="1"/>
  <c r="P9" i="6"/>
  <c r="P5" i="6"/>
  <c r="P3" i="6"/>
  <c r="Q30" i="3"/>
  <c r="Q26" i="3"/>
  <c r="Q25" i="3"/>
  <c r="Q31" i="3"/>
  <c r="Q33" i="3"/>
  <c r="Q34" i="3"/>
  <c r="R33" i="3"/>
  <c r="Q55" i="1"/>
  <c r="P52" i="1"/>
  <c r="P53" i="1"/>
  <c r="P54" i="1"/>
  <c r="P55" i="1"/>
  <c r="P56" i="1"/>
  <c r="L22" i="4" l="1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4" i="4"/>
  <c r="L3" i="4"/>
  <c r="L2" i="4"/>
  <c r="Q29" i="3" l="1"/>
  <c r="W28" i="3"/>
  <c r="Q28" i="3"/>
  <c r="W27" i="3"/>
  <c r="Q27" i="3"/>
  <c r="W25" i="3"/>
  <c r="V50" i="1"/>
  <c r="V49" i="1"/>
  <c r="V47" i="1"/>
  <c r="P51" i="1"/>
  <c r="P50" i="1"/>
  <c r="P49" i="1"/>
  <c r="P48" i="1"/>
  <c r="P47" i="1"/>
  <c r="V45" i="1" l="1"/>
  <c r="Q45" i="1"/>
  <c r="P46" i="1"/>
  <c r="P45" i="1"/>
  <c r="V44" i="1" l="1"/>
  <c r="V38" i="1"/>
  <c r="P37" i="1"/>
  <c r="P38" i="1"/>
  <c r="P39" i="1"/>
  <c r="P40" i="1"/>
  <c r="P41" i="1"/>
  <c r="P42" i="1"/>
  <c r="P43" i="1"/>
  <c r="P44" i="1"/>
  <c r="O39" i="1"/>
  <c r="P36" i="1"/>
  <c r="Q35" i="1" l="1"/>
  <c r="Q34" i="1"/>
  <c r="P35" i="1"/>
  <c r="P34" i="1"/>
  <c r="P33" i="1"/>
  <c r="P32" i="1"/>
  <c r="P31" i="1"/>
  <c r="P30" i="1"/>
  <c r="O34" i="1"/>
  <c r="V33" i="1"/>
  <c r="V32" i="1"/>
  <c r="O32" i="1"/>
  <c r="O33" i="1"/>
  <c r="V30" i="1"/>
  <c r="P28" i="1" l="1"/>
  <c r="P27" i="1"/>
  <c r="P26" i="1"/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" i="1"/>
</calcChain>
</file>

<file path=xl/sharedStrings.xml><?xml version="1.0" encoding="utf-8"?>
<sst xmlns="http://schemas.openxmlformats.org/spreadsheetml/2006/main" count="1438" uniqueCount="132">
  <si>
    <t>Fight Time</t>
  </si>
  <si>
    <t>HookLoc</t>
  </si>
  <si>
    <t>Length</t>
  </si>
  <si>
    <t>Air</t>
  </si>
  <si>
    <t>Revival</t>
  </si>
  <si>
    <t>TG</t>
  </si>
  <si>
    <t>BF</t>
  </si>
  <si>
    <t>EQ</t>
  </si>
  <si>
    <t>Distance</t>
  </si>
  <si>
    <t>Time To Refuge</t>
  </si>
  <si>
    <t>Release Orientation</t>
  </si>
  <si>
    <t>Glu</t>
  </si>
  <si>
    <t>Lac</t>
  </si>
  <si>
    <t>Survival</t>
  </si>
  <si>
    <t>Survival Time</t>
  </si>
  <si>
    <t>Sharks</t>
  </si>
  <si>
    <t>Jaw</t>
  </si>
  <si>
    <t>n</t>
  </si>
  <si>
    <t>Toward</t>
  </si>
  <si>
    <t>Tag</t>
  </si>
  <si>
    <t>Date</t>
  </si>
  <si>
    <t>Angler</t>
  </si>
  <si>
    <t>Alex</t>
  </si>
  <si>
    <t>Robert</t>
  </si>
  <si>
    <t>Raphael</t>
  </si>
  <si>
    <t>Gananui</t>
  </si>
  <si>
    <t>jaw</t>
  </si>
  <si>
    <t>mouth</t>
  </si>
  <si>
    <t>Away</t>
  </si>
  <si>
    <t>gananui</t>
  </si>
  <si>
    <t>toward</t>
  </si>
  <si>
    <t>away</t>
  </si>
  <si>
    <t>Water Temp</t>
  </si>
  <si>
    <t>Handling</t>
  </si>
  <si>
    <t>Speed to Refuge</t>
  </si>
  <si>
    <t>Location</t>
  </si>
  <si>
    <t>Ignobilis flats</t>
  </si>
  <si>
    <t>right of the channel</t>
  </si>
  <si>
    <t>grand flat</t>
  </si>
  <si>
    <t>near Raphael's cabin but to the right while they were spearfishing</t>
  </si>
  <si>
    <t>2nd bridge</t>
  </si>
  <si>
    <t>au paradis</t>
  </si>
  <si>
    <t>mahemo</t>
  </si>
  <si>
    <t>tamaria</t>
  </si>
  <si>
    <t>teama</t>
  </si>
  <si>
    <t>niaroa</t>
  </si>
  <si>
    <t>waypoint 44 near Joel's motu</t>
  </si>
  <si>
    <t>corner</t>
  </si>
  <si>
    <t>temaria</t>
  </si>
  <si>
    <t>bottom lip</t>
  </si>
  <si>
    <t>NA</t>
  </si>
  <si>
    <t>vagina</t>
  </si>
  <si>
    <t>small shark tried to eat it</t>
  </si>
  <si>
    <t>alex</t>
  </si>
  <si>
    <t>robert</t>
  </si>
  <si>
    <t>top</t>
  </si>
  <si>
    <t>Far away flat</t>
  </si>
  <si>
    <t>operculum</t>
  </si>
  <si>
    <t>outside</t>
  </si>
  <si>
    <t>Left of grand flat</t>
  </si>
  <si>
    <t>on the way to ignobilis</t>
  </si>
  <si>
    <t>place where alex saw biggest GT ever</t>
  </si>
  <si>
    <t>that place where gananui said there was a tsunamia larm</t>
  </si>
  <si>
    <t>motu haven</t>
  </si>
  <si>
    <t>control</t>
  </si>
  <si>
    <t>the other flat we went to after the flat near raphael`s other motu</t>
  </si>
  <si>
    <t>that flat prior to ignobilis</t>
  </si>
  <si>
    <t>that flat we went to with raphael that Sunday before we had lunch at that cabin</t>
  </si>
  <si>
    <t xml:space="preserve"> </t>
  </si>
  <si>
    <t>Treat</t>
  </si>
  <si>
    <t>air</t>
  </si>
  <si>
    <t>that first flat we went to with Sascha and Raphael near Otipippi</t>
  </si>
  <si>
    <t>Fight Duration</t>
  </si>
  <si>
    <t>Hook Location</t>
  </si>
  <si>
    <t>Location2</t>
  </si>
  <si>
    <t>OR</t>
  </si>
  <si>
    <t>RAMP</t>
  </si>
  <si>
    <t>Hook Size</t>
  </si>
  <si>
    <t>Hook Type</t>
  </si>
  <si>
    <t>Docks</t>
  </si>
  <si>
    <t>Reef</t>
  </si>
  <si>
    <t>Mahemo</t>
  </si>
  <si>
    <t>Lagoon</t>
  </si>
  <si>
    <t>roof</t>
  </si>
  <si>
    <t>Causeway</t>
  </si>
  <si>
    <t>Omana</t>
  </si>
  <si>
    <t>on the left side of the peninsula across</t>
  </si>
  <si>
    <t>throat</t>
  </si>
  <si>
    <t>otipipi reef</t>
  </si>
  <si>
    <t>Rob</t>
  </si>
  <si>
    <t>otipipi</t>
  </si>
  <si>
    <t>Fight</t>
  </si>
  <si>
    <t>Treatment</t>
  </si>
  <si>
    <t>Orientation</t>
  </si>
  <si>
    <t xml:space="preserve">Time </t>
  </si>
  <si>
    <t>Fate</t>
  </si>
  <si>
    <t>Stime</t>
  </si>
  <si>
    <t>Temp</t>
  </si>
  <si>
    <t>Sascha</t>
  </si>
  <si>
    <t>Bag</t>
  </si>
  <si>
    <t>Imm</t>
  </si>
  <si>
    <t>Net</t>
  </si>
  <si>
    <t>Survived</t>
  </si>
  <si>
    <t>Died</t>
  </si>
  <si>
    <t>Temaria</t>
  </si>
  <si>
    <t>Motu Haven</t>
  </si>
  <si>
    <t>Otipipi</t>
  </si>
  <si>
    <t>Grand Flat</t>
  </si>
  <si>
    <t>Moat</t>
  </si>
  <si>
    <t>cistern</t>
  </si>
  <si>
    <t>Flat</t>
  </si>
  <si>
    <t>bonfish</t>
  </si>
  <si>
    <t>bone</t>
  </si>
  <si>
    <t>fathead</t>
  </si>
  <si>
    <t>~50</t>
  </si>
  <si>
    <t>flat</t>
  </si>
  <si>
    <t>SHARKED</t>
  </si>
  <si>
    <t>Between Otepipi and the peninsula</t>
  </si>
  <si>
    <t>Sharks2</t>
  </si>
  <si>
    <t>Sharks3</t>
  </si>
  <si>
    <t>Cistern</t>
  </si>
  <si>
    <t>Vagina</t>
  </si>
  <si>
    <t>South end</t>
  </si>
  <si>
    <t>Raphael's other motu</t>
  </si>
  <si>
    <t>top jaw</t>
  </si>
  <si>
    <t>Jaws</t>
  </si>
  <si>
    <t>moat</t>
  </si>
  <si>
    <t>imm</t>
  </si>
  <si>
    <t>bottom jaw</t>
  </si>
  <si>
    <t>Left of Jaws</t>
  </si>
  <si>
    <t>camp de femmes</t>
  </si>
  <si>
    <t>Rocky spot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</si>
</sst>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" fontId="0" fillId="0" borderId="0" xfId="0" applyNumberFormat="1"/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0"/>
  <sheetViews>
    <sheetView tabSelected="1" zoomScale="80" zoomScaleNormal="80" workbookViewId="0">
      <pane ySplit="1" topLeftCell="A2" activePane="bottomLeft" state="frozen"/>
      <selection pane="bottomLeft" activeCell="A53" sqref="A53:XFD53"/>
    </sheetView>
  </sheetViews>
  <sheetFormatPr defaultRowHeight="15" x14ac:dyDescent="0.25"/>
  <cols>
    <col min="1" max="1" width="7.28515625" bestFit="1" customWidth="1"/>
    <col min="2" max="2" width="81.5703125" bestFit="1" customWidth="1"/>
    <col min="3" max="3" width="11.85546875" bestFit="1" customWidth="1"/>
    <col min="4" max="4" width="8.28515625" bestFit="1" customWidth="1"/>
    <col min="6" max="7" width="10.28515625" bestFit="1" customWidth="1"/>
    <col min="8" max="8" width="7" bestFit="1" customWidth="1"/>
    <col min="9" max="9" width="3.5703125" bestFit="1" customWidth="1"/>
    <col min="10" max="10" width="7.42578125" customWidth="1"/>
    <col min="11" max="11" width="3.28515625" bestFit="1" customWidth="1"/>
    <col min="12" max="12" width="3.140625" bestFit="1" customWidth="1"/>
    <col min="13" max="13" width="3.42578125" bestFit="1" customWidth="1"/>
    <col min="14" max="14" width="8.5703125" bestFit="1" customWidth="1"/>
    <col min="15" max="15" width="14.85546875" bestFit="1" customWidth="1"/>
    <col min="16" max="17" width="14.85546875" customWidth="1"/>
    <col min="18" max="18" width="19" bestFit="1" customWidth="1"/>
    <col min="19" max="19" width="6" bestFit="1" customWidth="1"/>
    <col min="20" max="20" width="6.5703125" bestFit="1" customWidth="1"/>
    <col min="21" max="21" width="8" bestFit="1" customWidth="1"/>
    <col min="22" max="22" width="12.85546875" bestFit="1" customWidth="1"/>
    <col min="23" max="23" width="6.7109375" bestFit="1" customWidth="1"/>
  </cols>
  <sheetData>
    <row r="1" spans="1:23" x14ac:dyDescent="0.25">
      <c r="A1" t="s">
        <v>20</v>
      </c>
      <c r="B1" t="s">
        <v>35</v>
      </c>
      <c r="C1" t="s">
        <v>32</v>
      </c>
      <c r="D1" t="s">
        <v>21</v>
      </c>
      <c r="E1" t="s">
        <v>19</v>
      </c>
      <c r="F1" t="s">
        <v>0</v>
      </c>
      <c r="G1" t="s">
        <v>1</v>
      </c>
      <c r="H1" t="s">
        <v>2</v>
      </c>
      <c r="I1" t="s">
        <v>3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34</v>
      </c>
      <c r="Q1" t="s">
        <v>33</v>
      </c>
      <c r="R1" t="s">
        <v>10</v>
      </c>
      <c r="S1" t="s">
        <v>11</v>
      </c>
      <c r="T1" t="s">
        <v>12</v>
      </c>
      <c r="U1" t="s">
        <v>13</v>
      </c>
      <c r="V1" t="s">
        <v>14</v>
      </c>
      <c r="W1" t="s">
        <v>15</v>
      </c>
    </row>
    <row r="2" spans="1:23" x14ac:dyDescent="0.25">
      <c r="A2" s="1">
        <v>42297</v>
      </c>
      <c r="B2" s="1" t="s">
        <v>44</v>
      </c>
      <c r="C2" s="1"/>
      <c r="D2" s="1" t="s">
        <v>22</v>
      </c>
      <c r="E2">
        <v>282</v>
      </c>
      <c r="F2" s="2">
        <v>170</v>
      </c>
      <c r="G2" t="s">
        <v>16</v>
      </c>
      <c r="H2">
        <v>53</v>
      </c>
      <c r="I2">
        <v>0</v>
      </c>
      <c r="J2" t="s">
        <v>17</v>
      </c>
      <c r="K2">
        <v>0</v>
      </c>
      <c r="L2">
        <v>0</v>
      </c>
      <c r="M2">
        <v>0</v>
      </c>
      <c r="N2">
        <v>130</v>
      </c>
      <c r="O2">
        <v>261</v>
      </c>
      <c r="P2" s="2">
        <f>N2/O2</f>
        <v>0.49808429118773945</v>
      </c>
      <c r="R2" t="s">
        <v>18</v>
      </c>
      <c r="S2" s="2"/>
      <c r="T2" s="2"/>
      <c r="U2">
        <v>1</v>
      </c>
      <c r="V2">
        <v>261</v>
      </c>
      <c r="W2">
        <v>6</v>
      </c>
    </row>
    <row r="3" spans="1:23" x14ac:dyDescent="0.25">
      <c r="A3" s="1">
        <v>42297</v>
      </c>
      <c r="B3" s="1" t="s">
        <v>42</v>
      </c>
      <c r="C3" s="1"/>
      <c r="D3" t="s">
        <v>22</v>
      </c>
      <c r="E3">
        <v>290</v>
      </c>
      <c r="F3" s="2">
        <v>169</v>
      </c>
      <c r="G3" t="s">
        <v>16</v>
      </c>
      <c r="H3">
        <v>47</v>
      </c>
      <c r="I3">
        <v>0</v>
      </c>
      <c r="J3" t="s">
        <v>17</v>
      </c>
      <c r="K3">
        <v>0</v>
      </c>
      <c r="L3">
        <v>1</v>
      </c>
      <c r="M3">
        <v>1</v>
      </c>
      <c r="N3">
        <v>70</v>
      </c>
      <c r="O3">
        <v>134</v>
      </c>
      <c r="P3" s="2">
        <f t="shared" ref="P3:P58" si="0">N3/O3</f>
        <v>0.52238805970149249</v>
      </c>
      <c r="R3" t="s">
        <v>18</v>
      </c>
      <c r="S3" s="2"/>
      <c r="T3" s="2"/>
      <c r="U3">
        <v>1</v>
      </c>
      <c r="W3">
        <v>0</v>
      </c>
    </row>
    <row r="4" spans="1:23" x14ac:dyDescent="0.25">
      <c r="A4" s="1">
        <v>42297</v>
      </c>
      <c r="B4" s="1" t="s">
        <v>42</v>
      </c>
      <c r="C4" s="1"/>
      <c r="D4" t="s">
        <v>22</v>
      </c>
      <c r="E4">
        <v>291</v>
      </c>
      <c r="F4" s="2">
        <v>287</v>
      </c>
      <c r="G4" t="s">
        <v>16</v>
      </c>
      <c r="H4">
        <v>54</v>
      </c>
      <c r="I4">
        <v>0</v>
      </c>
      <c r="J4" t="s">
        <v>17</v>
      </c>
      <c r="K4">
        <v>0</v>
      </c>
      <c r="L4">
        <v>0</v>
      </c>
      <c r="M4">
        <v>0</v>
      </c>
      <c r="N4">
        <v>50</v>
      </c>
      <c r="O4">
        <v>49</v>
      </c>
      <c r="P4" s="2">
        <f t="shared" si="0"/>
        <v>1.0204081632653061</v>
      </c>
      <c r="R4" t="s">
        <v>28</v>
      </c>
      <c r="S4" s="2"/>
      <c r="T4" s="2"/>
      <c r="W4">
        <v>0</v>
      </c>
    </row>
    <row r="5" spans="1:23" x14ac:dyDescent="0.25">
      <c r="A5" s="1">
        <v>42297</v>
      </c>
      <c r="B5" s="1" t="s">
        <v>42</v>
      </c>
      <c r="C5" s="1"/>
      <c r="D5" t="s">
        <v>23</v>
      </c>
      <c r="E5">
        <v>296</v>
      </c>
      <c r="F5" s="2">
        <v>120</v>
      </c>
      <c r="G5" t="s">
        <v>26</v>
      </c>
      <c r="H5">
        <v>43.5</v>
      </c>
      <c r="I5">
        <v>0</v>
      </c>
      <c r="J5" t="s">
        <v>17</v>
      </c>
      <c r="K5">
        <v>0</v>
      </c>
      <c r="L5">
        <v>0</v>
      </c>
      <c r="M5">
        <v>0</v>
      </c>
      <c r="P5" s="2" t="e">
        <f t="shared" si="0"/>
        <v>#DIV/0!</v>
      </c>
      <c r="R5" t="s">
        <v>18</v>
      </c>
      <c r="S5" s="2"/>
      <c r="T5" s="2"/>
    </row>
    <row r="6" spans="1:23" x14ac:dyDescent="0.25">
      <c r="A6" s="1">
        <v>42297</v>
      </c>
      <c r="B6" s="1" t="s">
        <v>45</v>
      </c>
      <c r="C6" s="1"/>
      <c r="D6" t="s">
        <v>22</v>
      </c>
      <c r="E6">
        <v>299</v>
      </c>
      <c r="F6" s="2">
        <v>105</v>
      </c>
      <c r="G6" t="s">
        <v>26</v>
      </c>
      <c r="H6">
        <v>34.5</v>
      </c>
      <c r="I6">
        <v>0</v>
      </c>
      <c r="J6" t="s">
        <v>17</v>
      </c>
      <c r="K6">
        <v>0</v>
      </c>
      <c r="L6">
        <v>0</v>
      </c>
      <c r="M6">
        <v>0</v>
      </c>
      <c r="N6">
        <v>160</v>
      </c>
      <c r="P6" s="2" t="e">
        <f t="shared" si="0"/>
        <v>#DIV/0!</v>
      </c>
      <c r="S6" s="2"/>
      <c r="T6" s="2"/>
    </row>
    <row r="7" spans="1:23" x14ac:dyDescent="0.25">
      <c r="A7" s="1">
        <v>42297</v>
      </c>
      <c r="B7" s="1" t="s">
        <v>45</v>
      </c>
      <c r="C7" s="1"/>
      <c r="D7" t="s">
        <v>24</v>
      </c>
      <c r="E7">
        <v>294</v>
      </c>
      <c r="F7" s="2">
        <v>140</v>
      </c>
      <c r="G7" t="s">
        <v>26</v>
      </c>
      <c r="H7">
        <v>45</v>
      </c>
      <c r="I7">
        <v>0</v>
      </c>
      <c r="J7" t="s">
        <v>17</v>
      </c>
      <c r="K7">
        <v>0</v>
      </c>
      <c r="L7">
        <v>0</v>
      </c>
      <c r="M7">
        <v>0</v>
      </c>
      <c r="O7">
        <v>230</v>
      </c>
      <c r="P7" s="2">
        <f t="shared" si="0"/>
        <v>0</v>
      </c>
      <c r="R7" t="s">
        <v>18</v>
      </c>
      <c r="S7" s="2"/>
      <c r="T7" s="2"/>
      <c r="W7">
        <v>0</v>
      </c>
    </row>
    <row r="8" spans="1:23" x14ac:dyDescent="0.25">
      <c r="A8" s="1">
        <v>42297</v>
      </c>
      <c r="B8" s="1" t="s">
        <v>45</v>
      </c>
      <c r="C8" s="1"/>
      <c r="D8" t="s">
        <v>23</v>
      </c>
      <c r="E8">
        <v>289</v>
      </c>
      <c r="F8" s="2">
        <v>120</v>
      </c>
      <c r="G8" t="s">
        <v>26</v>
      </c>
      <c r="H8">
        <v>52</v>
      </c>
      <c r="I8">
        <v>0</v>
      </c>
      <c r="J8" t="s">
        <v>17</v>
      </c>
      <c r="K8">
        <v>1</v>
      </c>
      <c r="L8">
        <v>1</v>
      </c>
      <c r="M8">
        <v>1</v>
      </c>
      <c r="P8" s="2" t="e">
        <f t="shared" si="0"/>
        <v>#DIV/0!</v>
      </c>
      <c r="S8" s="3">
        <v>77</v>
      </c>
      <c r="T8" s="3">
        <v>11.8</v>
      </c>
    </row>
    <row r="9" spans="1:23" x14ac:dyDescent="0.25">
      <c r="A9" s="1">
        <v>42297</v>
      </c>
      <c r="B9" s="1" t="s">
        <v>45</v>
      </c>
      <c r="C9" s="1"/>
      <c r="D9" t="s">
        <v>25</v>
      </c>
      <c r="E9">
        <v>295</v>
      </c>
      <c r="F9" s="2">
        <v>150</v>
      </c>
      <c r="G9" t="s">
        <v>27</v>
      </c>
      <c r="H9">
        <v>45</v>
      </c>
      <c r="I9">
        <v>0</v>
      </c>
      <c r="J9" t="s">
        <v>17</v>
      </c>
      <c r="K9">
        <v>1</v>
      </c>
      <c r="L9">
        <v>1</v>
      </c>
      <c r="M9">
        <v>1</v>
      </c>
      <c r="P9" s="2" t="e">
        <f t="shared" si="0"/>
        <v>#DIV/0!</v>
      </c>
      <c r="S9" s="3">
        <v>12.7</v>
      </c>
      <c r="T9" s="3">
        <v>124</v>
      </c>
    </row>
    <row r="10" spans="1:23" x14ac:dyDescent="0.25">
      <c r="A10" s="1">
        <v>42298</v>
      </c>
      <c r="B10" s="1" t="s">
        <v>42</v>
      </c>
      <c r="C10" s="1"/>
      <c r="D10" t="s">
        <v>29</v>
      </c>
      <c r="E10">
        <v>283</v>
      </c>
      <c r="F10" s="2">
        <v>380</v>
      </c>
      <c r="G10" t="s">
        <v>27</v>
      </c>
      <c r="H10">
        <v>48</v>
      </c>
      <c r="I10">
        <v>0</v>
      </c>
      <c r="J10" t="s">
        <v>17</v>
      </c>
      <c r="K10">
        <v>0</v>
      </c>
      <c r="L10">
        <v>0</v>
      </c>
      <c r="M10">
        <v>0</v>
      </c>
      <c r="P10" s="2" t="e">
        <f t="shared" si="0"/>
        <v>#DIV/0!</v>
      </c>
      <c r="S10" s="3"/>
      <c r="T10" s="3"/>
      <c r="W10">
        <v>0</v>
      </c>
    </row>
    <row r="11" spans="1:23" x14ac:dyDescent="0.25">
      <c r="A11" s="1">
        <v>42298</v>
      </c>
      <c r="B11" s="1" t="s">
        <v>42</v>
      </c>
      <c r="C11" s="1"/>
      <c r="D11" t="s">
        <v>22</v>
      </c>
      <c r="E11">
        <v>284</v>
      </c>
      <c r="F11" s="2">
        <v>155</v>
      </c>
      <c r="G11" t="s">
        <v>26</v>
      </c>
      <c r="H11">
        <v>44</v>
      </c>
      <c r="I11">
        <v>0</v>
      </c>
      <c r="J11" t="s">
        <v>17</v>
      </c>
      <c r="K11">
        <v>0</v>
      </c>
      <c r="L11">
        <v>0</v>
      </c>
      <c r="M11">
        <v>0</v>
      </c>
      <c r="N11">
        <v>350</v>
      </c>
      <c r="O11">
        <v>155</v>
      </c>
      <c r="P11" s="2">
        <f t="shared" si="0"/>
        <v>2.2580645161290325</v>
      </c>
      <c r="R11" t="s">
        <v>18</v>
      </c>
      <c r="S11" s="3"/>
      <c r="T11" s="3"/>
      <c r="U11">
        <v>1</v>
      </c>
      <c r="V11">
        <v>420</v>
      </c>
      <c r="W11">
        <v>3</v>
      </c>
    </row>
    <row r="12" spans="1:23" x14ac:dyDescent="0.25">
      <c r="A12" s="1">
        <v>42298</v>
      </c>
      <c r="B12" s="1" t="s">
        <v>43</v>
      </c>
      <c r="C12" s="1"/>
      <c r="D12" t="s">
        <v>23</v>
      </c>
      <c r="E12">
        <v>286</v>
      </c>
      <c r="F12" s="2">
        <v>133</v>
      </c>
      <c r="G12" t="s">
        <v>26</v>
      </c>
      <c r="H12">
        <v>43.5</v>
      </c>
      <c r="I12">
        <v>0</v>
      </c>
      <c r="J12" t="s">
        <v>17</v>
      </c>
      <c r="K12">
        <v>0</v>
      </c>
      <c r="L12">
        <v>0</v>
      </c>
      <c r="M12">
        <v>0</v>
      </c>
      <c r="P12" s="2" t="e">
        <f t="shared" si="0"/>
        <v>#DIV/0!</v>
      </c>
      <c r="S12" s="3"/>
      <c r="T12" s="3"/>
      <c r="W12">
        <v>2</v>
      </c>
    </row>
    <row r="13" spans="1:23" x14ac:dyDescent="0.25">
      <c r="A13" s="1">
        <v>42299</v>
      </c>
      <c r="B13" s="1" t="s">
        <v>46</v>
      </c>
      <c r="C13" s="1"/>
      <c r="D13" t="s">
        <v>22</v>
      </c>
      <c r="E13">
        <v>285</v>
      </c>
      <c r="F13" s="2">
        <v>133</v>
      </c>
      <c r="G13" t="s">
        <v>26</v>
      </c>
      <c r="H13">
        <v>44</v>
      </c>
      <c r="I13">
        <v>30</v>
      </c>
      <c r="J13" t="s">
        <v>17</v>
      </c>
      <c r="K13">
        <v>0</v>
      </c>
      <c r="L13">
        <v>0</v>
      </c>
      <c r="M13">
        <v>0</v>
      </c>
      <c r="N13">
        <v>20</v>
      </c>
      <c r="O13">
        <v>30</v>
      </c>
      <c r="P13" s="2">
        <f t="shared" si="0"/>
        <v>0.66666666666666663</v>
      </c>
      <c r="Q13">
        <v>480</v>
      </c>
      <c r="R13" t="s">
        <v>30</v>
      </c>
      <c r="S13" s="3">
        <v>85</v>
      </c>
      <c r="T13" s="3">
        <v>11.5</v>
      </c>
      <c r="U13">
        <v>0</v>
      </c>
      <c r="V13">
        <v>30</v>
      </c>
      <c r="W13">
        <v>4</v>
      </c>
    </row>
    <row r="14" spans="1:23" x14ac:dyDescent="0.25">
      <c r="A14" s="1">
        <v>42299</v>
      </c>
      <c r="B14" s="1" t="s">
        <v>46</v>
      </c>
      <c r="C14" s="1"/>
      <c r="D14" t="s">
        <v>22</v>
      </c>
      <c r="E14">
        <v>500</v>
      </c>
      <c r="F14" s="2">
        <v>159</v>
      </c>
      <c r="G14" t="s">
        <v>26</v>
      </c>
      <c r="H14">
        <v>43</v>
      </c>
      <c r="I14">
        <v>0</v>
      </c>
      <c r="J14" t="s">
        <v>17</v>
      </c>
      <c r="K14">
        <v>0</v>
      </c>
      <c r="L14">
        <v>0</v>
      </c>
      <c r="M14">
        <v>0</v>
      </c>
      <c r="N14">
        <v>150</v>
      </c>
      <c r="O14">
        <v>296</v>
      </c>
      <c r="P14" s="2">
        <f t="shared" si="0"/>
        <v>0.5067567567567568</v>
      </c>
      <c r="Q14">
        <v>978</v>
      </c>
      <c r="R14" t="s">
        <v>28</v>
      </c>
      <c r="S14" s="3">
        <v>103</v>
      </c>
      <c r="T14" s="3">
        <v>11.6</v>
      </c>
      <c r="U14">
        <v>1</v>
      </c>
      <c r="V14">
        <v>900</v>
      </c>
      <c r="W14">
        <v>0</v>
      </c>
    </row>
    <row r="15" spans="1:23" x14ac:dyDescent="0.25">
      <c r="A15" s="1">
        <v>42300</v>
      </c>
      <c r="B15" s="1" t="s">
        <v>40</v>
      </c>
      <c r="C15" s="1"/>
      <c r="D15" t="s">
        <v>22</v>
      </c>
      <c r="E15">
        <v>495</v>
      </c>
      <c r="F15" s="2">
        <v>230</v>
      </c>
      <c r="G15" t="s">
        <v>26</v>
      </c>
      <c r="H15">
        <v>54</v>
      </c>
      <c r="I15">
        <v>0</v>
      </c>
      <c r="J15" t="s">
        <v>17</v>
      </c>
      <c r="K15">
        <v>0</v>
      </c>
      <c r="L15">
        <v>0</v>
      </c>
      <c r="M15">
        <v>0</v>
      </c>
      <c r="N15">
        <v>150</v>
      </c>
      <c r="O15">
        <v>300</v>
      </c>
      <c r="P15" s="2">
        <f t="shared" si="0"/>
        <v>0.5</v>
      </c>
      <c r="Q15">
        <v>510</v>
      </c>
      <c r="R15" t="s">
        <v>31</v>
      </c>
      <c r="S15" s="3">
        <v>104</v>
      </c>
      <c r="T15" s="3">
        <v>12.3</v>
      </c>
      <c r="U15">
        <v>1</v>
      </c>
      <c r="V15">
        <v>343</v>
      </c>
      <c r="W15">
        <v>0</v>
      </c>
    </row>
    <row r="16" spans="1:23" x14ac:dyDescent="0.25">
      <c r="A16" s="1">
        <v>42300</v>
      </c>
      <c r="B16" s="1" t="s">
        <v>40</v>
      </c>
      <c r="C16" s="1"/>
      <c r="D16" t="s">
        <v>22</v>
      </c>
      <c r="E16">
        <v>498</v>
      </c>
      <c r="F16" s="2">
        <v>120</v>
      </c>
      <c r="G16" t="s">
        <v>27</v>
      </c>
      <c r="H16">
        <v>44</v>
      </c>
      <c r="I16">
        <v>0</v>
      </c>
      <c r="J16" t="s">
        <v>17</v>
      </c>
      <c r="K16">
        <v>0</v>
      </c>
      <c r="L16">
        <v>0</v>
      </c>
      <c r="M16">
        <v>0</v>
      </c>
      <c r="N16">
        <v>150</v>
      </c>
      <c r="O16">
        <v>300</v>
      </c>
      <c r="P16" s="2">
        <f t="shared" si="0"/>
        <v>0.5</v>
      </c>
      <c r="Q16">
        <v>360</v>
      </c>
      <c r="R16" t="s">
        <v>31</v>
      </c>
      <c r="S16" s="3">
        <v>74</v>
      </c>
      <c r="T16" s="3">
        <v>12.6</v>
      </c>
      <c r="U16">
        <v>1</v>
      </c>
      <c r="V16">
        <v>900</v>
      </c>
      <c r="W16">
        <v>0</v>
      </c>
    </row>
    <row r="17" spans="1:24" x14ac:dyDescent="0.25">
      <c r="A17" s="1">
        <v>42300</v>
      </c>
      <c r="B17" s="1" t="s">
        <v>40</v>
      </c>
      <c r="C17" s="1"/>
      <c r="D17" t="s">
        <v>22</v>
      </c>
      <c r="E17">
        <v>499</v>
      </c>
      <c r="F17" s="2">
        <v>200</v>
      </c>
      <c r="G17" t="s">
        <v>26</v>
      </c>
      <c r="H17">
        <v>53</v>
      </c>
      <c r="I17">
        <v>0</v>
      </c>
      <c r="J17" t="s">
        <v>17</v>
      </c>
      <c r="K17">
        <v>0</v>
      </c>
      <c r="L17">
        <v>0</v>
      </c>
      <c r="M17">
        <v>0</v>
      </c>
      <c r="N17">
        <v>200</v>
      </c>
      <c r="O17">
        <v>430</v>
      </c>
      <c r="P17" s="2">
        <f t="shared" si="0"/>
        <v>0.46511627906976744</v>
      </c>
      <c r="R17" t="s">
        <v>31</v>
      </c>
      <c r="S17" s="3">
        <v>81</v>
      </c>
      <c r="T17" s="3">
        <v>8.6</v>
      </c>
      <c r="U17">
        <v>1</v>
      </c>
      <c r="V17">
        <v>720</v>
      </c>
      <c r="W17">
        <v>0</v>
      </c>
    </row>
    <row r="18" spans="1:24" x14ac:dyDescent="0.25">
      <c r="A18" s="1">
        <v>42300</v>
      </c>
      <c r="B18" s="1" t="s">
        <v>41</v>
      </c>
      <c r="C18" s="1"/>
      <c r="D18" t="s">
        <v>23</v>
      </c>
      <c r="E18">
        <v>488</v>
      </c>
      <c r="F18" s="2">
        <v>150</v>
      </c>
      <c r="G18" t="s">
        <v>26</v>
      </c>
      <c r="H18">
        <v>48</v>
      </c>
      <c r="I18">
        <v>0</v>
      </c>
      <c r="J18" t="s">
        <v>17</v>
      </c>
      <c r="K18">
        <v>0</v>
      </c>
      <c r="L18">
        <v>0</v>
      </c>
      <c r="M18">
        <v>0</v>
      </c>
      <c r="N18">
        <v>60</v>
      </c>
      <c r="O18">
        <v>35</v>
      </c>
      <c r="P18" s="2">
        <f t="shared" si="0"/>
        <v>1.7142857142857142</v>
      </c>
      <c r="Q18">
        <v>366</v>
      </c>
      <c r="R18" t="s">
        <v>30</v>
      </c>
      <c r="S18" s="3">
        <v>85</v>
      </c>
      <c r="T18" s="3">
        <v>7.3</v>
      </c>
      <c r="U18">
        <v>0</v>
      </c>
      <c r="V18">
        <v>35</v>
      </c>
      <c r="W18">
        <v>3</v>
      </c>
    </row>
    <row r="19" spans="1:24" x14ac:dyDescent="0.25">
      <c r="A19" s="1">
        <v>42301</v>
      </c>
      <c r="B19" s="1" t="s">
        <v>38</v>
      </c>
      <c r="D19" t="s">
        <v>23</v>
      </c>
      <c r="E19">
        <v>497</v>
      </c>
      <c r="G19" t="s">
        <v>26</v>
      </c>
      <c r="H19">
        <v>43</v>
      </c>
      <c r="I19">
        <v>0</v>
      </c>
      <c r="J19" t="s">
        <v>17</v>
      </c>
      <c r="K19">
        <v>0</v>
      </c>
      <c r="L19">
        <v>0</v>
      </c>
      <c r="M19">
        <v>0</v>
      </c>
      <c r="N19">
        <v>90</v>
      </c>
      <c r="O19">
        <v>270</v>
      </c>
      <c r="P19" s="2">
        <f t="shared" si="0"/>
        <v>0.33333333333333331</v>
      </c>
      <c r="Q19">
        <v>383</v>
      </c>
      <c r="R19" t="s">
        <v>31</v>
      </c>
      <c r="S19" s="3"/>
      <c r="T19" s="3"/>
      <c r="U19">
        <v>1</v>
      </c>
      <c r="W19">
        <v>0</v>
      </c>
    </row>
    <row r="20" spans="1:24" x14ac:dyDescent="0.25">
      <c r="A20" s="1">
        <v>42301</v>
      </c>
      <c r="B20" s="1" t="s">
        <v>39</v>
      </c>
      <c r="D20" t="s">
        <v>22</v>
      </c>
      <c r="E20">
        <v>487</v>
      </c>
      <c r="G20" t="s">
        <v>26</v>
      </c>
      <c r="H20">
        <v>50</v>
      </c>
      <c r="I20">
        <v>0</v>
      </c>
      <c r="J20" t="s">
        <v>17</v>
      </c>
      <c r="K20">
        <v>0</v>
      </c>
      <c r="L20">
        <v>0</v>
      </c>
      <c r="M20">
        <v>0</v>
      </c>
      <c r="N20">
        <v>110</v>
      </c>
      <c r="O20">
        <v>140</v>
      </c>
      <c r="P20" s="2">
        <f t="shared" si="0"/>
        <v>0.7857142857142857</v>
      </c>
      <c r="Q20">
        <v>540</v>
      </c>
      <c r="R20" t="s">
        <v>28</v>
      </c>
      <c r="S20" s="3">
        <v>73</v>
      </c>
      <c r="T20" s="3">
        <v>9</v>
      </c>
      <c r="U20">
        <v>1</v>
      </c>
      <c r="V20">
        <v>464</v>
      </c>
      <c r="W20">
        <v>0</v>
      </c>
    </row>
    <row r="21" spans="1:24" x14ac:dyDescent="0.25">
      <c r="A21" s="1">
        <v>42302</v>
      </c>
      <c r="B21" s="1" t="s">
        <v>37</v>
      </c>
      <c r="C21">
        <v>26</v>
      </c>
      <c r="D21" t="s">
        <v>22</v>
      </c>
      <c r="E21">
        <v>489</v>
      </c>
      <c r="F21" s="2">
        <v>164</v>
      </c>
      <c r="G21" t="s">
        <v>26</v>
      </c>
      <c r="H21">
        <v>50</v>
      </c>
      <c r="I21">
        <v>0</v>
      </c>
      <c r="J21" t="s">
        <v>17</v>
      </c>
      <c r="K21">
        <v>0</v>
      </c>
      <c r="L21">
        <v>1</v>
      </c>
      <c r="M21">
        <v>0</v>
      </c>
      <c r="N21">
        <v>40</v>
      </c>
      <c r="O21">
        <v>89</v>
      </c>
      <c r="P21" s="2">
        <f t="shared" si="0"/>
        <v>0.449438202247191</v>
      </c>
      <c r="Q21">
        <v>766</v>
      </c>
      <c r="R21" t="s">
        <v>28</v>
      </c>
      <c r="S21" s="3"/>
      <c r="T21" s="3"/>
      <c r="U21">
        <v>1</v>
      </c>
      <c r="V21">
        <v>664</v>
      </c>
      <c r="W21">
        <v>0</v>
      </c>
    </row>
    <row r="22" spans="1:24" x14ac:dyDescent="0.25">
      <c r="A22" s="1">
        <v>42302</v>
      </c>
      <c r="B22" s="1" t="s">
        <v>37</v>
      </c>
      <c r="C22">
        <v>26</v>
      </c>
      <c r="D22" t="s">
        <v>22</v>
      </c>
      <c r="E22">
        <v>490</v>
      </c>
      <c r="F22" s="2">
        <v>177</v>
      </c>
      <c r="G22" t="s">
        <v>26</v>
      </c>
      <c r="H22">
        <v>47</v>
      </c>
      <c r="I22">
        <v>0</v>
      </c>
      <c r="J22" t="s">
        <v>17</v>
      </c>
      <c r="K22">
        <v>0</v>
      </c>
      <c r="L22">
        <v>0</v>
      </c>
      <c r="M22">
        <v>0</v>
      </c>
      <c r="N22">
        <v>100</v>
      </c>
      <c r="O22">
        <v>213</v>
      </c>
      <c r="P22" s="2">
        <f t="shared" si="0"/>
        <v>0.46948356807511737</v>
      </c>
      <c r="Q22">
        <v>557</v>
      </c>
      <c r="R22" t="s">
        <v>28</v>
      </c>
      <c r="S22" s="3"/>
      <c r="T22" s="3"/>
      <c r="U22">
        <v>1</v>
      </c>
      <c r="V22">
        <v>636</v>
      </c>
      <c r="W22">
        <v>0</v>
      </c>
    </row>
    <row r="23" spans="1:24" x14ac:dyDescent="0.25">
      <c r="A23" s="1">
        <v>42302</v>
      </c>
      <c r="B23" s="1" t="s">
        <v>37</v>
      </c>
      <c r="C23">
        <v>27</v>
      </c>
      <c r="D23" t="s">
        <v>22</v>
      </c>
      <c r="E23">
        <v>496</v>
      </c>
      <c r="F23" s="2">
        <v>198</v>
      </c>
      <c r="G23" t="s">
        <v>26</v>
      </c>
      <c r="H23">
        <v>44</v>
      </c>
      <c r="I23">
        <v>0</v>
      </c>
      <c r="J23" t="s">
        <v>17</v>
      </c>
      <c r="K23">
        <v>0</v>
      </c>
      <c r="L23">
        <v>0</v>
      </c>
      <c r="M23">
        <v>0</v>
      </c>
      <c r="N23">
        <v>130</v>
      </c>
      <c r="P23" s="2" t="e">
        <f t="shared" si="0"/>
        <v>#DIV/0!</v>
      </c>
      <c r="Q23">
        <v>709</v>
      </c>
      <c r="R23" t="s">
        <v>28</v>
      </c>
      <c r="S23" s="3"/>
      <c r="T23" s="3"/>
      <c r="U23">
        <v>1</v>
      </c>
      <c r="V23">
        <v>355</v>
      </c>
      <c r="W23">
        <v>0</v>
      </c>
    </row>
    <row r="24" spans="1:24" x14ac:dyDescent="0.25">
      <c r="A24" s="1">
        <v>42302</v>
      </c>
      <c r="B24" s="1" t="s">
        <v>37</v>
      </c>
      <c r="C24">
        <v>28</v>
      </c>
      <c r="D24" t="s">
        <v>22</v>
      </c>
      <c r="E24">
        <v>491</v>
      </c>
      <c r="F24" s="2">
        <v>134</v>
      </c>
      <c r="G24" t="s">
        <v>26</v>
      </c>
      <c r="H24">
        <v>45</v>
      </c>
      <c r="I24">
        <v>0</v>
      </c>
      <c r="J24" t="s">
        <v>17</v>
      </c>
      <c r="K24">
        <v>0</v>
      </c>
      <c r="L24">
        <v>0</v>
      </c>
      <c r="M24">
        <v>0</v>
      </c>
      <c r="N24">
        <v>200</v>
      </c>
      <c r="O24">
        <v>315</v>
      </c>
      <c r="P24" s="2">
        <f t="shared" si="0"/>
        <v>0.63492063492063489</v>
      </c>
      <c r="Q24">
        <v>520</v>
      </c>
      <c r="R24" t="s">
        <v>18</v>
      </c>
      <c r="S24" s="3"/>
      <c r="T24" s="3"/>
      <c r="U24">
        <v>1</v>
      </c>
      <c r="V24">
        <v>530</v>
      </c>
      <c r="W24">
        <v>0</v>
      </c>
    </row>
    <row r="25" spans="1:24" x14ac:dyDescent="0.25">
      <c r="A25" s="1">
        <v>42302</v>
      </c>
      <c r="B25" s="1" t="s">
        <v>36</v>
      </c>
      <c r="D25" t="s">
        <v>22</v>
      </c>
      <c r="E25">
        <v>492</v>
      </c>
      <c r="F25" s="2">
        <v>300</v>
      </c>
      <c r="G25" t="s">
        <v>26</v>
      </c>
      <c r="H25">
        <v>57</v>
      </c>
      <c r="I25">
        <v>0</v>
      </c>
      <c r="J25" t="s">
        <v>17</v>
      </c>
      <c r="K25">
        <v>0</v>
      </c>
      <c r="L25">
        <v>0</v>
      </c>
      <c r="M25">
        <v>0</v>
      </c>
      <c r="N25">
        <v>120</v>
      </c>
      <c r="O25">
        <v>135</v>
      </c>
      <c r="P25" s="2">
        <f t="shared" si="0"/>
        <v>0.88888888888888884</v>
      </c>
      <c r="Q25">
        <v>660</v>
      </c>
      <c r="R25" t="s">
        <v>18</v>
      </c>
      <c r="S25" s="3">
        <v>134</v>
      </c>
      <c r="T25" s="3"/>
      <c r="U25">
        <v>1</v>
      </c>
      <c r="V25">
        <v>450</v>
      </c>
      <c r="W25">
        <v>0</v>
      </c>
    </row>
    <row r="26" spans="1:24" x14ac:dyDescent="0.25">
      <c r="A26" s="1">
        <v>42307</v>
      </c>
      <c r="B26" s="1" t="s">
        <v>38</v>
      </c>
      <c r="D26" t="s">
        <v>22</v>
      </c>
      <c r="E26">
        <v>493</v>
      </c>
      <c r="F26" s="2">
        <v>282</v>
      </c>
      <c r="G26" t="s">
        <v>47</v>
      </c>
      <c r="H26">
        <v>61</v>
      </c>
      <c r="I26">
        <v>30</v>
      </c>
      <c r="J26" t="s">
        <v>17</v>
      </c>
      <c r="K26">
        <v>0</v>
      </c>
      <c r="L26">
        <v>0</v>
      </c>
      <c r="M26">
        <v>0</v>
      </c>
      <c r="N26">
        <v>200</v>
      </c>
      <c r="O26">
        <v>447</v>
      </c>
      <c r="P26" s="2">
        <f t="shared" si="0"/>
        <v>0.44742729306487694</v>
      </c>
      <c r="Q26">
        <v>784</v>
      </c>
      <c r="R26" t="s">
        <v>18</v>
      </c>
      <c r="U26">
        <v>1</v>
      </c>
      <c r="V26">
        <v>587</v>
      </c>
      <c r="W26">
        <v>2</v>
      </c>
    </row>
    <row r="27" spans="1:24" x14ac:dyDescent="0.25">
      <c r="A27" s="1">
        <v>42308</v>
      </c>
      <c r="B27" s="1" t="s">
        <v>48</v>
      </c>
      <c r="C27">
        <v>29</v>
      </c>
      <c r="D27" t="s">
        <v>22</v>
      </c>
      <c r="E27">
        <v>494</v>
      </c>
      <c r="F27" s="2">
        <v>165</v>
      </c>
      <c r="G27" t="s">
        <v>47</v>
      </c>
      <c r="H27">
        <v>49</v>
      </c>
      <c r="I27">
        <v>30</v>
      </c>
      <c r="J27" t="s">
        <v>17</v>
      </c>
      <c r="K27">
        <v>0</v>
      </c>
      <c r="L27">
        <v>0</v>
      </c>
      <c r="M27">
        <v>0</v>
      </c>
      <c r="N27">
        <v>150</v>
      </c>
      <c r="O27">
        <v>334</v>
      </c>
      <c r="P27" s="2">
        <f t="shared" si="0"/>
        <v>0.44910179640718562</v>
      </c>
      <c r="Q27">
        <v>420</v>
      </c>
      <c r="R27" t="s">
        <v>28</v>
      </c>
      <c r="S27">
        <v>86</v>
      </c>
      <c r="T27">
        <v>10.9</v>
      </c>
      <c r="U27">
        <v>0</v>
      </c>
      <c r="V27">
        <v>720</v>
      </c>
      <c r="W27">
        <v>1</v>
      </c>
    </row>
    <row r="28" spans="1:24" x14ac:dyDescent="0.25">
      <c r="A28" s="1">
        <v>42308</v>
      </c>
      <c r="B28" s="1" t="s">
        <v>48</v>
      </c>
      <c r="C28">
        <v>29</v>
      </c>
      <c r="D28" t="s">
        <v>23</v>
      </c>
      <c r="E28">
        <v>480</v>
      </c>
      <c r="F28" s="2">
        <v>120</v>
      </c>
      <c r="G28" t="s">
        <v>47</v>
      </c>
      <c r="H28">
        <v>46</v>
      </c>
      <c r="I28">
        <v>30</v>
      </c>
      <c r="J28" t="s">
        <v>17</v>
      </c>
      <c r="K28">
        <v>0</v>
      </c>
      <c r="L28">
        <v>0</v>
      </c>
      <c r="M28">
        <v>0</v>
      </c>
      <c r="N28">
        <v>150</v>
      </c>
      <c r="O28">
        <v>420</v>
      </c>
      <c r="P28" s="2">
        <f t="shared" si="0"/>
        <v>0.35714285714285715</v>
      </c>
      <c r="Q28">
        <v>360</v>
      </c>
      <c r="R28" t="s">
        <v>18</v>
      </c>
      <c r="U28">
        <v>0</v>
      </c>
      <c r="V28">
        <v>660</v>
      </c>
      <c r="W28">
        <v>1</v>
      </c>
    </row>
    <row r="29" spans="1:24" x14ac:dyDescent="0.25">
      <c r="A29" s="1">
        <v>42308</v>
      </c>
      <c r="B29" s="1" t="s">
        <v>48</v>
      </c>
      <c r="C29">
        <v>29</v>
      </c>
      <c r="D29" t="s">
        <v>23</v>
      </c>
      <c r="E29">
        <v>483</v>
      </c>
      <c r="F29" s="2">
        <v>135</v>
      </c>
      <c r="G29" t="s">
        <v>49</v>
      </c>
      <c r="H29">
        <v>46</v>
      </c>
      <c r="I29">
        <v>30</v>
      </c>
      <c r="J29" t="s">
        <v>17</v>
      </c>
      <c r="K29">
        <v>0</v>
      </c>
      <c r="L29">
        <v>0</v>
      </c>
      <c r="M29">
        <v>0</v>
      </c>
      <c r="N29">
        <v>200</v>
      </c>
      <c r="O29" t="s">
        <v>50</v>
      </c>
      <c r="P29" t="s">
        <v>50</v>
      </c>
      <c r="Q29">
        <v>415</v>
      </c>
      <c r="R29" t="s">
        <v>18</v>
      </c>
      <c r="S29">
        <v>69</v>
      </c>
      <c r="T29">
        <v>8.9</v>
      </c>
      <c r="U29">
        <v>0</v>
      </c>
      <c r="V29">
        <v>420</v>
      </c>
      <c r="W29">
        <v>1</v>
      </c>
    </row>
    <row r="30" spans="1:24" x14ac:dyDescent="0.25">
      <c r="A30" s="1">
        <v>42310</v>
      </c>
      <c r="B30" s="1" t="s">
        <v>51</v>
      </c>
      <c r="C30">
        <v>31</v>
      </c>
      <c r="D30" t="s">
        <v>22</v>
      </c>
      <c r="E30">
        <v>471</v>
      </c>
      <c r="F30" s="2">
        <v>175</v>
      </c>
      <c r="G30" t="s">
        <v>47</v>
      </c>
      <c r="H30">
        <v>46</v>
      </c>
      <c r="I30">
        <v>0</v>
      </c>
      <c r="J30" t="s">
        <v>17</v>
      </c>
      <c r="K30">
        <v>0</v>
      </c>
      <c r="L30">
        <v>0</v>
      </c>
      <c r="M30">
        <v>0</v>
      </c>
      <c r="N30">
        <v>100</v>
      </c>
      <c r="O30">
        <v>270</v>
      </c>
      <c r="P30" s="2">
        <f t="shared" si="0"/>
        <v>0.37037037037037035</v>
      </c>
      <c r="Q30">
        <v>660</v>
      </c>
      <c r="R30" t="s">
        <v>30</v>
      </c>
      <c r="S30">
        <v>98</v>
      </c>
      <c r="T30">
        <v>16.2</v>
      </c>
      <c r="U30">
        <v>1</v>
      </c>
      <c r="V30">
        <f>27*60</f>
        <v>1620</v>
      </c>
      <c r="W30">
        <v>1</v>
      </c>
      <c r="X30" t="s">
        <v>52</v>
      </c>
    </row>
    <row r="31" spans="1:24" x14ac:dyDescent="0.25">
      <c r="A31" s="1">
        <v>42310</v>
      </c>
      <c r="B31" s="1" t="s">
        <v>56</v>
      </c>
      <c r="C31">
        <v>29</v>
      </c>
      <c r="D31" t="s">
        <v>53</v>
      </c>
      <c r="E31">
        <v>479</v>
      </c>
      <c r="F31" s="2">
        <v>96</v>
      </c>
      <c r="G31" t="s">
        <v>49</v>
      </c>
      <c r="H31">
        <v>36.5</v>
      </c>
      <c r="I31">
        <v>0</v>
      </c>
      <c r="J31" t="s">
        <v>17</v>
      </c>
      <c r="K31">
        <v>0</v>
      </c>
      <c r="L31">
        <v>0</v>
      </c>
      <c r="M31">
        <v>0</v>
      </c>
      <c r="N31">
        <v>130</v>
      </c>
      <c r="O31">
        <v>200</v>
      </c>
      <c r="P31" s="2">
        <f t="shared" si="0"/>
        <v>0.65</v>
      </c>
      <c r="Q31">
        <v>580</v>
      </c>
      <c r="R31" t="s">
        <v>30</v>
      </c>
      <c r="U31">
        <v>0</v>
      </c>
      <c r="V31">
        <v>580</v>
      </c>
      <c r="W31">
        <v>1</v>
      </c>
    </row>
    <row r="32" spans="1:24" x14ac:dyDescent="0.25">
      <c r="A32" s="1">
        <v>42310</v>
      </c>
      <c r="B32" s="1" t="s">
        <v>56</v>
      </c>
      <c r="C32">
        <v>29</v>
      </c>
      <c r="D32" t="s">
        <v>54</v>
      </c>
      <c r="E32">
        <v>478</v>
      </c>
      <c r="F32" s="2">
        <v>159</v>
      </c>
      <c r="G32" t="s">
        <v>47</v>
      </c>
      <c r="H32">
        <v>47</v>
      </c>
      <c r="I32">
        <v>30</v>
      </c>
      <c r="J32" t="s">
        <v>17</v>
      </c>
      <c r="K32">
        <v>0</v>
      </c>
      <c r="L32">
        <v>0</v>
      </c>
      <c r="M32">
        <v>0</v>
      </c>
      <c r="N32">
        <v>300</v>
      </c>
      <c r="O32">
        <f>(17*60)+34</f>
        <v>1054</v>
      </c>
      <c r="P32" s="2">
        <f t="shared" si="0"/>
        <v>0.28462998102466791</v>
      </c>
      <c r="Q32">
        <v>347</v>
      </c>
      <c r="R32" t="s">
        <v>18</v>
      </c>
      <c r="S32">
        <v>77</v>
      </c>
      <c r="T32">
        <v>5</v>
      </c>
      <c r="U32">
        <v>1</v>
      </c>
      <c r="V32">
        <f>26*60</f>
        <v>1560</v>
      </c>
      <c r="W32">
        <v>0</v>
      </c>
    </row>
    <row r="33" spans="1:23" x14ac:dyDescent="0.25">
      <c r="A33" s="1">
        <v>42310</v>
      </c>
      <c r="B33" s="1" t="s">
        <v>56</v>
      </c>
      <c r="C33">
        <v>29</v>
      </c>
      <c r="D33" t="s">
        <v>53</v>
      </c>
      <c r="E33">
        <v>482</v>
      </c>
      <c r="F33" s="2">
        <v>182</v>
      </c>
      <c r="G33" t="s">
        <v>55</v>
      </c>
      <c r="H33">
        <v>51</v>
      </c>
      <c r="I33">
        <v>30</v>
      </c>
      <c r="J33" t="s">
        <v>17</v>
      </c>
      <c r="K33">
        <v>0</v>
      </c>
      <c r="L33">
        <v>0</v>
      </c>
      <c r="M33">
        <v>0</v>
      </c>
      <c r="N33">
        <v>250</v>
      </c>
      <c r="O33">
        <f>(9*60)+55</f>
        <v>595</v>
      </c>
      <c r="P33" s="2">
        <f t="shared" si="0"/>
        <v>0.42016806722689076</v>
      </c>
      <c r="Q33">
        <v>644</v>
      </c>
      <c r="R33" t="s">
        <v>18</v>
      </c>
      <c r="U33">
        <v>1</v>
      </c>
      <c r="V33">
        <f>21*60</f>
        <v>1260</v>
      </c>
      <c r="W33">
        <v>0</v>
      </c>
    </row>
    <row r="34" spans="1:23" x14ac:dyDescent="0.25">
      <c r="A34" s="1">
        <v>42311</v>
      </c>
      <c r="B34" s="1" t="s">
        <v>56</v>
      </c>
      <c r="C34">
        <v>29</v>
      </c>
      <c r="D34" t="s">
        <v>22</v>
      </c>
      <c r="E34">
        <v>473</v>
      </c>
      <c r="F34" s="2">
        <v>146</v>
      </c>
      <c r="G34" t="s">
        <v>47</v>
      </c>
      <c r="H34">
        <v>36</v>
      </c>
      <c r="I34">
        <v>10</v>
      </c>
      <c r="J34" t="s">
        <v>17</v>
      </c>
      <c r="K34">
        <v>0</v>
      </c>
      <c r="L34">
        <v>0</v>
      </c>
      <c r="M34">
        <v>0</v>
      </c>
      <c r="N34">
        <v>260</v>
      </c>
      <c r="O34">
        <f>(13*60)+18</f>
        <v>798</v>
      </c>
      <c r="P34" s="2">
        <f t="shared" si="0"/>
        <v>0.32581453634085211</v>
      </c>
      <c r="Q34">
        <f>(6*60)+30</f>
        <v>390</v>
      </c>
      <c r="R34" t="s">
        <v>18</v>
      </c>
      <c r="S34">
        <v>107</v>
      </c>
      <c r="T34">
        <v>9.5</v>
      </c>
      <c r="U34">
        <v>0</v>
      </c>
      <c r="V34">
        <v>912</v>
      </c>
      <c r="W34">
        <v>1</v>
      </c>
    </row>
    <row r="35" spans="1:23" x14ac:dyDescent="0.25">
      <c r="A35" s="1">
        <v>42311</v>
      </c>
      <c r="B35" s="1" t="s">
        <v>56</v>
      </c>
      <c r="C35">
        <v>29</v>
      </c>
      <c r="D35" t="s">
        <v>22</v>
      </c>
      <c r="E35">
        <v>472</v>
      </c>
      <c r="F35" s="2">
        <v>182</v>
      </c>
      <c r="G35" t="s">
        <v>27</v>
      </c>
      <c r="H35">
        <v>42</v>
      </c>
      <c r="I35">
        <v>0</v>
      </c>
      <c r="J35" t="s">
        <v>17</v>
      </c>
      <c r="K35">
        <v>0</v>
      </c>
      <c r="L35">
        <v>0</v>
      </c>
      <c r="M35">
        <v>0</v>
      </c>
      <c r="N35">
        <v>350</v>
      </c>
      <c r="P35" s="2" t="e">
        <f t="shared" si="0"/>
        <v>#DIV/0!</v>
      </c>
      <c r="Q35">
        <f>(6*60)+3</f>
        <v>363</v>
      </c>
      <c r="R35" t="s">
        <v>18</v>
      </c>
      <c r="S35">
        <v>109</v>
      </c>
      <c r="T35">
        <v>11.3</v>
      </c>
      <c r="U35">
        <v>0</v>
      </c>
      <c r="V35">
        <v>991</v>
      </c>
      <c r="W35">
        <v>1</v>
      </c>
    </row>
    <row r="36" spans="1:23" x14ac:dyDescent="0.25">
      <c r="A36" s="1">
        <v>42312</v>
      </c>
      <c r="B36" s="1" t="s">
        <v>62</v>
      </c>
      <c r="C36">
        <v>29</v>
      </c>
      <c r="D36" t="s">
        <v>22</v>
      </c>
      <c r="E36">
        <v>470</v>
      </c>
      <c r="F36" s="2">
        <v>185</v>
      </c>
      <c r="G36" t="s">
        <v>55</v>
      </c>
      <c r="H36">
        <v>38</v>
      </c>
      <c r="I36">
        <v>10</v>
      </c>
      <c r="J36" t="s">
        <v>17</v>
      </c>
      <c r="K36">
        <v>0</v>
      </c>
      <c r="L36">
        <v>0</v>
      </c>
      <c r="M36">
        <v>1</v>
      </c>
      <c r="N36">
        <v>450</v>
      </c>
      <c r="O36">
        <v>369</v>
      </c>
      <c r="P36" s="2">
        <f t="shared" si="0"/>
        <v>1.2195121951219512</v>
      </c>
      <c r="Q36">
        <v>450</v>
      </c>
      <c r="R36" t="s">
        <v>18</v>
      </c>
      <c r="S36">
        <v>59</v>
      </c>
      <c r="T36">
        <v>14</v>
      </c>
      <c r="U36">
        <v>0</v>
      </c>
      <c r="V36">
        <v>369</v>
      </c>
      <c r="W36">
        <v>2</v>
      </c>
    </row>
    <row r="37" spans="1:23" x14ac:dyDescent="0.25">
      <c r="A37" s="1">
        <v>42312</v>
      </c>
      <c r="B37" s="1" t="s">
        <v>63</v>
      </c>
      <c r="C37">
        <v>29</v>
      </c>
      <c r="D37" t="s">
        <v>22</v>
      </c>
      <c r="E37">
        <v>474</v>
      </c>
      <c r="F37" s="2">
        <v>166</v>
      </c>
      <c r="G37" t="s">
        <v>55</v>
      </c>
      <c r="H37">
        <v>47</v>
      </c>
      <c r="I37">
        <v>10</v>
      </c>
      <c r="J37" t="s">
        <v>17</v>
      </c>
      <c r="K37">
        <v>0</v>
      </c>
      <c r="L37">
        <v>0</v>
      </c>
      <c r="M37">
        <v>0</v>
      </c>
      <c r="P37" s="2" t="e">
        <f t="shared" si="0"/>
        <v>#DIV/0!</v>
      </c>
      <c r="Q37">
        <v>574</v>
      </c>
      <c r="R37" t="s">
        <v>18</v>
      </c>
      <c r="S37">
        <v>60</v>
      </c>
      <c r="U37">
        <v>0</v>
      </c>
      <c r="V37">
        <v>330</v>
      </c>
      <c r="W37">
        <v>2</v>
      </c>
    </row>
    <row r="38" spans="1:23" x14ac:dyDescent="0.25">
      <c r="A38" s="1">
        <v>42312</v>
      </c>
      <c r="B38" s="1" t="s">
        <v>63</v>
      </c>
      <c r="C38">
        <v>29</v>
      </c>
      <c r="D38" t="s">
        <v>22</v>
      </c>
      <c r="E38">
        <v>476</v>
      </c>
      <c r="F38" s="2">
        <v>141</v>
      </c>
      <c r="G38" t="s">
        <v>47</v>
      </c>
      <c r="H38">
        <v>45</v>
      </c>
      <c r="I38">
        <v>0</v>
      </c>
      <c r="J38" t="s">
        <v>17</v>
      </c>
      <c r="K38">
        <v>0</v>
      </c>
      <c r="L38">
        <v>0</v>
      </c>
      <c r="M38">
        <v>0</v>
      </c>
      <c r="N38">
        <v>10</v>
      </c>
      <c r="O38">
        <v>892</v>
      </c>
      <c r="P38" s="2">
        <f t="shared" si="0"/>
        <v>1.1210762331838564E-2</v>
      </c>
      <c r="Q38">
        <v>370</v>
      </c>
      <c r="R38" t="s">
        <v>31</v>
      </c>
      <c r="S38">
        <v>115</v>
      </c>
      <c r="T38">
        <v>11.9</v>
      </c>
      <c r="U38">
        <v>1</v>
      </c>
      <c r="V38">
        <f>25*60</f>
        <v>1500</v>
      </c>
      <c r="W38">
        <v>0</v>
      </c>
    </row>
    <row r="39" spans="1:23" x14ac:dyDescent="0.25">
      <c r="A39" s="1">
        <v>42312</v>
      </c>
      <c r="B39" s="1" t="s">
        <v>63</v>
      </c>
      <c r="C39">
        <v>29</v>
      </c>
      <c r="D39" t="s">
        <v>25</v>
      </c>
      <c r="E39">
        <v>469</v>
      </c>
      <c r="F39" s="2">
        <v>139</v>
      </c>
      <c r="G39" t="s">
        <v>47</v>
      </c>
      <c r="H39">
        <v>35</v>
      </c>
      <c r="I39">
        <v>30</v>
      </c>
      <c r="J39" t="s">
        <v>17</v>
      </c>
      <c r="K39">
        <v>0</v>
      </c>
      <c r="L39">
        <v>0</v>
      </c>
      <c r="M39">
        <v>0</v>
      </c>
      <c r="N39">
        <v>200</v>
      </c>
      <c r="O39">
        <f>14*60</f>
        <v>840</v>
      </c>
      <c r="P39" s="2">
        <f t="shared" si="0"/>
        <v>0.23809523809523808</v>
      </c>
      <c r="Q39">
        <v>340</v>
      </c>
      <c r="R39" t="s">
        <v>18</v>
      </c>
      <c r="S39">
        <v>91</v>
      </c>
      <c r="T39">
        <v>9</v>
      </c>
      <c r="U39">
        <v>1</v>
      </c>
      <c r="V39">
        <v>892</v>
      </c>
      <c r="W39">
        <v>0</v>
      </c>
    </row>
    <row r="40" spans="1:23" x14ac:dyDescent="0.25">
      <c r="A40" s="1">
        <v>42313</v>
      </c>
      <c r="B40" t="s">
        <v>59</v>
      </c>
      <c r="C40">
        <v>28</v>
      </c>
      <c r="D40" t="s">
        <v>22</v>
      </c>
      <c r="E40">
        <v>468</v>
      </c>
      <c r="F40" s="2">
        <v>248</v>
      </c>
      <c r="G40" t="s">
        <v>57</v>
      </c>
      <c r="H40">
        <v>53</v>
      </c>
      <c r="I40">
        <v>10</v>
      </c>
      <c r="J40" t="s">
        <v>17</v>
      </c>
      <c r="K40">
        <v>0</v>
      </c>
      <c r="L40">
        <v>0</v>
      </c>
      <c r="M40">
        <v>0</v>
      </c>
      <c r="N40">
        <v>180</v>
      </c>
      <c r="O40">
        <v>240</v>
      </c>
      <c r="P40" s="2">
        <f t="shared" si="0"/>
        <v>0.75</v>
      </c>
      <c r="Q40">
        <v>600</v>
      </c>
      <c r="R40" t="s">
        <v>28</v>
      </c>
      <c r="S40">
        <v>98</v>
      </c>
      <c r="T40">
        <v>12.8</v>
      </c>
      <c r="U40">
        <v>1</v>
      </c>
      <c r="V40">
        <v>525</v>
      </c>
      <c r="W40">
        <v>1</v>
      </c>
    </row>
    <row r="41" spans="1:23" x14ac:dyDescent="0.25">
      <c r="A41" s="1">
        <v>42314</v>
      </c>
      <c r="B41" t="s">
        <v>60</v>
      </c>
      <c r="C41">
        <v>27</v>
      </c>
      <c r="D41" t="s">
        <v>22</v>
      </c>
      <c r="E41">
        <v>464</v>
      </c>
      <c r="F41" s="2">
        <v>148</v>
      </c>
      <c r="G41" t="s">
        <v>47</v>
      </c>
      <c r="H41">
        <v>44</v>
      </c>
      <c r="I41">
        <v>30</v>
      </c>
      <c r="J41" t="s">
        <v>17</v>
      </c>
      <c r="K41">
        <v>0</v>
      </c>
      <c r="L41">
        <v>0</v>
      </c>
      <c r="M41">
        <v>0</v>
      </c>
      <c r="N41">
        <v>140</v>
      </c>
      <c r="O41">
        <v>265</v>
      </c>
      <c r="P41" s="2">
        <f t="shared" si="0"/>
        <v>0.52830188679245282</v>
      </c>
      <c r="Q41">
        <v>314</v>
      </c>
      <c r="R41" t="s">
        <v>28</v>
      </c>
      <c r="S41">
        <v>84</v>
      </c>
      <c r="T41">
        <v>8.6999999999999993</v>
      </c>
      <c r="U41">
        <v>0</v>
      </c>
      <c r="V41">
        <v>285</v>
      </c>
      <c r="W41">
        <v>1</v>
      </c>
    </row>
    <row r="42" spans="1:23" x14ac:dyDescent="0.25">
      <c r="A42" s="1">
        <v>42314</v>
      </c>
      <c r="B42" t="s">
        <v>36</v>
      </c>
      <c r="C42">
        <v>27</v>
      </c>
      <c r="D42" t="s">
        <v>22</v>
      </c>
      <c r="E42">
        <v>460</v>
      </c>
      <c r="F42" s="2">
        <v>222</v>
      </c>
      <c r="G42" t="s">
        <v>47</v>
      </c>
      <c r="H42">
        <v>47</v>
      </c>
      <c r="I42">
        <v>10</v>
      </c>
      <c r="J42" t="s">
        <v>17</v>
      </c>
      <c r="K42">
        <v>0</v>
      </c>
      <c r="L42">
        <v>0</v>
      </c>
      <c r="M42">
        <v>0</v>
      </c>
      <c r="N42">
        <v>50</v>
      </c>
      <c r="O42">
        <v>180</v>
      </c>
      <c r="P42" s="2">
        <f t="shared" si="0"/>
        <v>0.27777777777777779</v>
      </c>
      <c r="Q42">
        <v>325</v>
      </c>
      <c r="R42" t="s">
        <v>18</v>
      </c>
      <c r="S42">
        <v>74</v>
      </c>
      <c r="T42">
        <v>8.5</v>
      </c>
      <c r="U42">
        <v>0</v>
      </c>
      <c r="V42">
        <v>353</v>
      </c>
      <c r="W42">
        <v>1</v>
      </c>
    </row>
    <row r="43" spans="1:23" x14ac:dyDescent="0.25">
      <c r="A43" s="1">
        <v>42314</v>
      </c>
      <c r="B43" t="s">
        <v>36</v>
      </c>
      <c r="C43">
        <v>27</v>
      </c>
      <c r="D43" t="s">
        <v>23</v>
      </c>
      <c r="E43">
        <v>466</v>
      </c>
      <c r="F43" s="2">
        <v>145</v>
      </c>
      <c r="G43" t="s">
        <v>58</v>
      </c>
      <c r="H43">
        <v>42</v>
      </c>
      <c r="I43">
        <v>10</v>
      </c>
      <c r="J43" t="s">
        <v>17</v>
      </c>
      <c r="K43">
        <v>0</v>
      </c>
      <c r="L43">
        <v>0</v>
      </c>
      <c r="M43">
        <v>0</v>
      </c>
      <c r="N43">
        <v>100</v>
      </c>
      <c r="O43">
        <v>529</v>
      </c>
      <c r="P43" s="2">
        <f t="shared" si="0"/>
        <v>0.1890359168241966</v>
      </c>
      <c r="Q43">
        <v>355</v>
      </c>
      <c r="R43" t="s">
        <v>18</v>
      </c>
      <c r="S43">
        <v>89</v>
      </c>
      <c r="T43">
        <v>8.3000000000000007</v>
      </c>
      <c r="U43">
        <v>0</v>
      </c>
      <c r="V43">
        <v>529</v>
      </c>
      <c r="W43">
        <v>1</v>
      </c>
    </row>
    <row r="44" spans="1:23" x14ac:dyDescent="0.25">
      <c r="A44" s="1">
        <v>42314</v>
      </c>
      <c r="B44" t="s">
        <v>61</v>
      </c>
      <c r="C44">
        <v>29</v>
      </c>
      <c r="D44" t="s">
        <v>22</v>
      </c>
      <c r="E44">
        <v>467</v>
      </c>
      <c r="F44" s="2">
        <v>132</v>
      </c>
      <c r="G44" t="s">
        <v>47</v>
      </c>
      <c r="H44">
        <v>38</v>
      </c>
      <c r="I44">
        <v>10</v>
      </c>
      <c r="J44" t="s">
        <v>17</v>
      </c>
      <c r="K44">
        <v>0</v>
      </c>
      <c r="L44">
        <v>0</v>
      </c>
      <c r="M44">
        <v>0</v>
      </c>
      <c r="N44">
        <v>400</v>
      </c>
      <c r="P44" s="2" t="e">
        <f t="shared" si="0"/>
        <v>#DIV/0!</v>
      </c>
      <c r="Q44">
        <v>375</v>
      </c>
      <c r="R44" t="s">
        <v>18</v>
      </c>
      <c r="S44">
        <v>88</v>
      </c>
      <c r="T44">
        <v>7.3</v>
      </c>
      <c r="U44">
        <v>1</v>
      </c>
      <c r="V44">
        <f>26*60</f>
        <v>1560</v>
      </c>
      <c r="W44">
        <v>0</v>
      </c>
    </row>
    <row r="45" spans="1:23" x14ac:dyDescent="0.25">
      <c r="A45" s="1">
        <v>42315</v>
      </c>
      <c r="B45" t="s">
        <v>56</v>
      </c>
      <c r="C45">
        <v>29</v>
      </c>
      <c r="D45" t="s">
        <v>22</v>
      </c>
      <c r="E45">
        <v>461</v>
      </c>
      <c r="F45" s="2">
        <v>210</v>
      </c>
      <c r="G45" t="s">
        <v>47</v>
      </c>
      <c r="H45">
        <v>51</v>
      </c>
      <c r="I45">
        <v>0</v>
      </c>
      <c r="J45" t="s">
        <v>17</v>
      </c>
      <c r="K45">
        <v>0</v>
      </c>
      <c r="L45">
        <v>0</v>
      </c>
      <c r="M45">
        <v>0</v>
      </c>
      <c r="N45">
        <v>250</v>
      </c>
      <c r="P45" s="2" t="e">
        <f t="shared" si="0"/>
        <v>#DIV/0!</v>
      </c>
      <c r="Q45">
        <f>13*60</f>
        <v>780</v>
      </c>
      <c r="R45" t="s">
        <v>18</v>
      </c>
      <c r="S45">
        <v>94</v>
      </c>
      <c r="T45">
        <v>12.8</v>
      </c>
      <c r="U45">
        <v>0</v>
      </c>
      <c r="V45">
        <f>7*60</f>
        <v>420</v>
      </c>
      <c r="W45">
        <v>4</v>
      </c>
    </row>
    <row r="46" spans="1:23" x14ac:dyDescent="0.25">
      <c r="A46" s="1">
        <v>42315</v>
      </c>
      <c r="B46" t="s">
        <v>56</v>
      </c>
      <c r="C46">
        <v>29</v>
      </c>
      <c r="D46" t="s">
        <v>22</v>
      </c>
      <c r="E46">
        <v>465</v>
      </c>
      <c r="F46" s="2">
        <v>155</v>
      </c>
      <c r="G46" t="s">
        <v>27</v>
      </c>
      <c r="H46">
        <v>45</v>
      </c>
      <c r="I46">
        <v>10</v>
      </c>
      <c r="J46" t="s">
        <v>17</v>
      </c>
      <c r="K46">
        <v>0</v>
      </c>
      <c r="L46">
        <v>0</v>
      </c>
      <c r="M46">
        <v>0</v>
      </c>
      <c r="N46">
        <v>250</v>
      </c>
      <c r="P46" s="2" t="e">
        <f t="shared" si="0"/>
        <v>#DIV/0!</v>
      </c>
      <c r="Q46">
        <v>395</v>
      </c>
      <c r="R46" t="s">
        <v>18</v>
      </c>
      <c r="S46">
        <v>94</v>
      </c>
      <c r="T46">
        <v>9.9</v>
      </c>
      <c r="U46">
        <v>0</v>
      </c>
      <c r="V46">
        <v>390</v>
      </c>
      <c r="W46">
        <v>1</v>
      </c>
    </row>
    <row r="47" spans="1:23" x14ac:dyDescent="0.25">
      <c r="A47" s="1">
        <v>42318</v>
      </c>
      <c r="B47" t="s">
        <v>38</v>
      </c>
      <c r="C47">
        <v>27</v>
      </c>
      <c r="D47" t="s">
        <v>22</v>
      </c>
      <c r="E47">
        <v>462</v>
      </c>
      <c r="F47" s="2">
        <v>209</v>
      </c>
      <c r="G47" t="s">
        <v>47</v>
      </c>
      <c r="H47" s="2">
        <v>50</v>
      </c>
      <c r="I47">
        <v>0</v>
      </c>
      <c r="J47" t="s">
        <v>17</v>
      </c>
      <c r="K47">
        <v>0</v>
      </c>
      <c r="L47">
        <v>0</v>
      </c>
      <c r="M47">
        <v>0</v>
      </c>
      <c r="N47">
        <v>40</v>
      </c>
      <c r="P47" s="2" t="e">
        <f t="shared" si="0"/>
        <v>#DIV/0!</v>
      </c>
      <c r="Q47">
        <v>480</v>
      </c>
      <c r="R47" t="s">
        <v>28</v>
      </c>
      <c r="S47">
        <v>82</v>
      </c>
      <c r="T47">
        <v>9</v>
      </c>
      <c r="U47">
        <v>1</v>
      </c>
      <c r="V47">
        <f>16*60</f>
        <v>960</v>
      </c>
      <c r="W47">
        <v>2</v>
      </c>
    </row>
    <row r="48" spans="1:23" x14ac:dyDescent="0.25">
      <c r="A48" s="1">
        <v>42318</v>
      </c>
      <c r="B48" t="s">
        <v>38</v>
      </c>
      <c r="C48">
        <v>27</v>
      </c>
      <c r="D48" t="s">
        <v>23</v>
      </c>
      <c r="E48">
        <v>463</v>
      </c>
      <c r="F48" s="2">
        <v>120</v>
      </c>
      <c r="G48" t="s">
        <v>47</v>
      </c>
      <c r="H48" s="2">
        <v>46</v>
      </c>
      <c r="I48">
        <v>0</v>
      </c>
      <c r="J48" t="s">
        <v>17</v>
      </c>
      <c r="K48">
        <v>0</v>
      </c>
      <c r="L48">
        <v>0</v>
      </c>
      <c r="M48">
        <v>0</v>
      </c>
      <c r="N48">
        <v>40</v>
      </c>
      <c r="P48" s="2" t="e">
        <f t="shared" si="0"/>
        <v>#DIV/0!</v>
      </c>
      <c r="Q48">
        <v>480</v>
      </c>
      <c r="R48" t="s">
        <v>28</v>
      </c>
      <c r="S48">
        <v>105</v>
      </c>
      <c r="T48">
        <v>13.6</v>
      </c>
      <c r="U48">
        <v>0</v>
      </c>
      <c r="V48">
        <v>90</v>
      </c>
      <c r="W48">
        <v>3</v>
      </c>
    </row>
    <row r="49" spans="1:23" x14ac:dyDescent="0.25">
      <c r="A49" s="1">
        <v>42318</v>
      </c>
      <c r="B49" t="s">
        <v>65</v>
      </c>
      <c r="C49">
        <v>30</v>
      </c>
      <c r="D49" t="s">
        <v>22</v>
      </c>
      <c r="E49">
        <v>451</v>
      </c>
      <c r="F49" s="2">
        <v>129</v>
      </c>
      <c r="G49" t="s">
        <v>47</v>
      </c>
      <c r="H49" s="2">
        <v>49</v>
      </c>
      <c r="I49">
        <v>30</v>
      </c>
      <c r="J49" t="s">
        <v>17</v>
      </c>
      <c r="K49">
        <v>1</v>
      </c>
      <c r="L49">
        <v>0</v>
      </c>
      <c r="M49">
        <v>0</v>
      </c>
      <c r="N49">
        <v>15</v>
      </c>
      <c r="O49">
        <v>90</v>
      </c>
      <c r="P49" s="2">
        <f t="shared" si="0"/>
        <v>0.16666666666666666</v>
      </c>
      <c r="Q49">
        <v>450</v>
      </c>
      <c r="R49" t="s">
        <v>18</v>
      </c>
      <c r="S49">
        <v>108</v>
      </c>
      <c r="T49">
        <v>15.5</v>
      </c>
      <c r="U49">
        <v>1</v>
      </c>
      <c r="V49">
        <f>20*60</f>
        <v>1200</v>
      </c>
      <c r="W49">
        <v>0</v>
      </c>
    </row>
    <row r="50" spans="1:23" x14ac:dyDescent="0.25">
      <c r="A50" s="1">
        <v>42319</v>
      </c>
      <c r="B50" t="s">
        <v>67</v>
      </c>
      <c r="C50">
        <v>31</v>
      </c>
      <c r="D50" t="s">
        <v>22</v>
      </c>
      <c r="E50">
        <v>459</v>
      </c>
      <c r="F50" s="2">
        <v>143</v>
      </c>
      <c r="G50" t="s">
        <v>47</v>
      </c>
      <c r="H50" s="2">
        <v>42</v>
      </c>
      <c r="I50">
        <v>0</v>
      </c>
      <c r="J50" t="s">
        <v>17</v>
      </c>
      <c r="K50">
        <v>0</v>
      </c>
      <c r="L50">
        <v>0</v>
      </c>
      <c r="M50">
        <v>0</v>
      </c>
      <c r="N50">
        <v>150</v>
      </c>
      <c r="O50">
        <v>424</v>
      </c>
      <c r="P50" s="2">
        <f t="shared" si="0"/>
        <v>0.35377358490566035</v>
      </c>
      <c r="Q50">
        <v>297</v>
      </c>
      <c r="R50" t="s">
        <v>18</v>
      </c>
      <c r="S50">
        <v>93</v>
      </c>
      <c r="T50">
        <v>9</v>
      </c>
      <c r="U50">
        <v>1</v>
      </c>
      <c r="V50">
        <f>20*60</f>
        <v>1200</v>
      </c>
      <c r="W50">
        <v>0</v>
      </c>
    </row>
    <row r="51" spans="1:23" x14ac:dyDescent="0.25">
      <c r="A51" s="1">
        <v>42320</v>
      </c>
      <c r="B51" t="s">
        <v>66</v>
      </c>
      <c r="C51">
        <v>28</v>
      </c>
      <c r="D51" t="s">
        <v>22</v>
      </c>
      <c r="E51">
        <v>454</v>
      </c>
      <c r="F51" s="2">
        <v>168</v>
      </c>
      <c r="G51" t="s">
        <v>55</v>
      </c>
      <c r="H51" s="2">
        <v>46</v>
      </c>
      <c r="I51">
        <v>30</v>
      </c>
      <c r="J51" t="s">
        <v>17</v>
      </c>
      <c r="K51">
        <v>0</v>
      </c>
      <c r="L51">
        <v>1</v>
      </c>
      <c r="M51">
        <v>1</v>
      </c>
      <c r="N51">
        <v>100</v>
      </c>
      <c r="O51">
        <v>134</v>
      </c>
      <c r="P51" s="2">
        <f t="shared" si="0"/>
        <v>0.74626865671641796</v>
      </c>
      <c r="Q51">
        <v>487</v>
      </c>
      <c r="R51" t="s">
        <v>28</v>
      </c>
      <c r="S51">
        <v>72</v>
      </c>
      <c r="T51">
        <v>11.3</v>
      </c>
      <c r="U51">
        <v>0</v>
      </c>
      <c r="V51">
        <v>134</v>
      </c>
      <c r="W51">
        <v>1</v>
      </c>
    </row>
    <row r="52" spans="1:23" x14ac:dyDescent="0.25">
      <c r="A52" s="1">
        <v>42322</v>
      </c>
      <c r="B52" t="s">
        <v>71</v>
      </c>
      <c r="C52">
        <v>29</v>
      </c>
      <c r="D52" t="s">
        <v>22</v>
      </c>
      <c r="E52">
        <v>458</v>
      </c>
      <c r="F52" s="2">
        <v>108</v>
      </c>
      <c r="G52" t="s">
        <v>47</v>
      </c>
      <c r="H52" s="2">
        <v>36</v>
      </c>
      <c r="I52">
        <v>10</v>
      </c>
      <c r="J52" t="s">
        <v>17</v>
      </c>
      <c r="K52">
        <v>0</v>
      </c>
      <c r="L52">
        <v>0</v>
      </c>
      <c r="M52">
        <v>0</v>
      </c>
      <c r="N52">
        <v>40</v>
      </c>
      <c r="O52">
        <v>174</v>
      </c>
      <c r="P52" s="2">
        <f t="shared" si="0"/>
        <v>0.22988505747126436</v>
      </c>
      <c r="Q52">
        <v>470</v>
      </c>
      <c r="R52" t="s">
        <v>18</v>
      </c>
      <c r="U52">
        <v>0</v>
      </c>
      <c r="V52">
        <v>360</v>
      </c>
      <c r="W52">
        <v>2</v>
      </c>
    </row>
    <row r="53" spans="1:23" x14ac:dyDescent="0.25">
      <c r="A53" s="1">
        <v>42322</v>
      </c>
      <c r="B53" t="s">
        <v>71</v>
      </c>
      <c r="C53">
        <v>29</v>
      </c>
      <c r="D53" t="s">
        <v>25</v>
      </c>
      <c r="E53">
        <v>456</v>
      </c>
      <c r="F53" s="2">
        <v>174</v>
      </c>
      <c r="G53" t="s">
        <v>47</v>
      </c>
      <c r="H53" s="2">
        <v>40</v>
      </c>
      <c r="I53">
        <v>10</v>
      </c>
      <c r="J53" t="s">
        <v>17</v>
      </c>
      <c r="K53">
        <v>0</v>
      </c>
      <c r="L53">
        <v>0</v>
      </c>
      <c r="M53">
        <v>0</v>
      </c>
      <c r="N53">
        <v>50</v>
      </c>
      <c r="P53" s="2" t="e">
        <f t="shared" si="0"/>
        <v>#DIV/0!</v>
      </c>
      <c r="Q53">
        <v>309</v>
      </c>
      <c r="R53" t="s">
        <v>18</v>
      </c>
      <c r="S53">
        <v>4.5999999999999996</v>
      </c>
      <c r="T53">
        <v>89</v>
      </c>
      <c r="U53">
        <v>0</v>
      </c>
      <c r="V53">
        <v>150</v>
      </c>
      <c r="W53">
        <v>1</v>
      </c>
    </row>
    <row r="54" spans="1:23" x14ac:dyDescent="0.25">
      <c r="A54" s="1">
        <v>42322</v>
      </c>
      <c r="B54" t="s">
        <v>38</v>
      </c>
      <c r="C54">
        <v>30</v>
      </c>
      <c r="D54" t="s">
        <v>22</v>
      </c>
      <c r="E54">
        <v>453</v>
      </c>
      <c r="F54" s="2">
        <v>154</v>
      </c>
      <c r="G54" t="s">
        <v>47</v>
      </c>
      <c r="H54" s="2">
        <v>49</v>
      </c>
      <c r="I54">
        <v>30</v>
      </c>
      <c r="J54" t="s">
        <v>17</v>
      </c>
      <c r="K54">
        <v>0</v>
      </c>
      <c r="L54">
        <v>0</v>
      </c>
      <c r="M54">
        <v>0</v>
      </c>
      <c r="N54">
        <v>10</v>
      </c>
      <c r="O54">
        <v>10</v>
      </c>
      <c r="P54" s="2">
        <f t="shared" si="0"/>
        <v>1</v>
      </c>
      <c r="Q54">
        <v>445</v>
      </c>
      <c r="R54" t="s">
        <v>18</v>
      </c>
      <c r="S54">
        <v>13</v>
      </c>
      <c r="T54">
        <v>85</v>
      </c>
      <c r="U54">
        <v>0</v>
      </c>
      <c r="V54">
        <v>410</v>
      </c>
      <c r="W54">
        <v>6</v>
      </c>
    </row>
    <row r="55" spans="1:23" x14ac:dyDescent="0.25">
      <c r="A55" s="1">
        <v>42333</v>
      </c>
      <c r="B55" t="s">
        <v>38</v>
      </c>
      <c r="C55">
        <v>28</v>
      </c>
      <c r="D55" t="s">
        <v>22</v>
      </c>
      <c r="E55">
        <v>455</v>
      </c>
      <c r="F55" s="2">
        <v>178</v>
      </c>
      <c r="G55" t="s">
        <v>27</v>
      </c>
      <c r="H55" s="2">
        <v>52</v>
      </c>
      <c r="I55">
        <v>10</v>
      </c>
      <c r="J55" t="s">
        <v>17</v>
      </c>
      <c r="K55">
        <v>0</v>
      </c>
      <c r="L55">
        <v>0</v>
      </c>
      <c r="M55">
        <v>0</v>
      </c>
      <c r="N55">
        <v>10</v>
      </c>
      <c r="P55" s="2" t="e">
        <f t="shared" si="0"/>
        <v>#DIV/0!</v>
      </c>
      <c r="Q55">
        <f>6*60</f>
        <v>360</v>
      </c>
      <c r="U55">
        <v>0</v>
      </c>
      <c r="V55">
        <v>10</v>
      </c>
      <c r="W55">
        <v>4</v>
      </c>
    </row>
    <row r="56" spans="1:23" x14ac:dyDescent="0.25">
      <c r="A56" s="1">
        <v>42333</v>
      </c>
      <c r="B56" t="s">
        <v>38</v>
      </c>
      <c r="C56">
        <v>28</v>
      </c>
      <c r="D56" t="s">
        <v>23</v>
      </c>
      <c r="E56">
        <v>450</v>
      </c>
      <c r="F56" s="2">
        <v>130</v>
      </c>
      <c r="G56" t="s">
        <v>47</v>
      </c>
      <c r="H56" s="2">
        <v>49</v>
      </c>
      <c r="I56">
        <v>10</v>
      </c>
      <c r="J56" t="s">
        <v>17</v>
      </c>
      <c r="K56">
        <v>0</v>
      </c>
      <c r="L56">
        <v>0</v>
      </c>
      <c r="M56">
        <v>0</v>
      </c>
      <c r="N56">
        <v>10</v>
      </c>
      <c r="P56" s="2" t="e">
        <f t="shared" si="0"/>
        <v>#DIV/0!</v>
      </c>
      <c r="Q56">
        <v>476</v>
      </c>
      <c r="S56">
        <v>69</v>
      </c>
      <c r="T56">
        <v>5.9</v>
      </c>
      <c r="U56">
        <v>0</v>
      </c>
      <c r="V56">
        <v>40</v>
      </c>
      <c r="W56">
        <v>2</v>
      </c>
    </row>
    <row r="57" spans="1:23" x14ac:dyDescent="0.25">
      <c r="A57" s="1">
        <v>42350</v>
      </c>
      <c r="B57" t="s">
        <v>130</v>
      </c>
      <c r="C57">
        <v>29</v>
      </c>
      <c r="D57" t="s">
        <v>25</v>
      </c>
      <c r="E57">
        <v>413</v>
      </c>
      <c r="F57" s="2">
        <v>189</v>
      </c>
      <c r="G57" t="s">
        <v>47</v>
      </c>
      <c r="H57" s="2">
        <v>48</v>
      </c>
      <c r="I57">
        <v>10</v>
      </c>
      <c r="J57" t="s">
        <v>17</v>
      </c>
      <c r="K57">
        <v>0</v>
      </c>
      <c r="L57">
        <v>1</v>
      </c>
      <c r="M57">
        <v>0</v>
      </c>
      <c r="N57">
        <v>90</v>
      </c>
      <c r="O57">
        <v>238</v>
      </c>
      <c r="P57" s="2">
        <f t="shared" si="0"/>
        <v>0.37815126050420167</v>
      </c>
      <c r="Q57">
        <v>499</v>
      </c>
      <c r="R57" t="s">
        <v>18</v>
      </c>
      <c r="S57">
        <v>107</v>
      </c>
      <c r="T57">
        <v>8.6</v>
      </c>
      <c r="U57">
        <v>1</v>
      </c>
      <c r="V57">
        <v>1098</v>
      </c>
      <c r="W57">
        <v>0</v>
      </c>
    </row>
    <row r="58" spans="1:23" x14ac:dyDescent="0.25">
      <c r="A58" s="1">
        <v>42350</v>
      </c>
      <c r="B58" t="s">
        <v>130</v>
      </c>
      <c r="C58">
        <v>29</v>
      </c>
      <c r="D58" t="s">
        <v>25</v>
      </c>
      <c r="E58">
        <v>405</v>
      </c>
      <c r="F58" s="2">
        <v>169</v>
      </c>
      <c r="G58" t="s">
        <v>27</v>
      </c>
      <c r="H58" s="2">
        <v>36</v>
      </c>
      <c r="I58">
        <v>0</v>
      </c>
      <c r="J58" t="s">
        <v>17</v>
      </c>
      <c r="K58">
        <v>0</v>
      </c>
      <c r="L58">
        <v>1</v>
      </c>
      <c r="M58">
        <v>0</v>
      </c>
      <c r="N58">
        <v>90</v>
      </c>
      <c r="O58">
        <v>1110</v>
      </c>
      <c r="P58" s="2">
        <f t="shared" si="0"/>
        <v>8.1081081081081086E-2</v>
      </c>
      <c r="Q58">
        <f>7*60</f>
        <v>420</v>
      </c>
      <c r="R58" t="s">
        <v>18</v>
      </c>
      <c r="S58">
        <v>97</v>
      </c>
      <c r="T58">
        <v>8.6999999999999993</v>
      </c>
      <c r="U58">
        <v>1</v>
      </c>
      <c r="V58">
        <f>20*60</f>
        <v>1200</v>
      </c>
      <c r="W58">
        <v>0</v>
      </c>
    </row>
    <row r="59" spans="1:23" x14ac:dyDescent="0.25">
      <c r="A59" s="1">
        <v>42353</v>
      </c>
      <c r="B59" t="s">
        <v>104</v>
      </c>
      <c r="C59">
        <v>29</v>
      </c>
      <c r="D59" t="s">
        <v>22</v>
      </c>
      <c r="E59">
        <v>401</v>
      </c>
      <c r="F59" s="2">
        <v>155</v>
      </c>
      <c r="G59" t="s">
        <v>47</v>
      </c>
      <c r="H59" s="2">
        <v>52</v>
      </c>
      <c r="I59">
        <v>30</v>
      </c>
      <c r="K59">
        <v>0</v>
      </c>
      <c r="L59">
        <v>0</v>
      </c>
      <c r="M59">
        <v>0</v>
      </c>
      <c r="N59">
        <v>400</v>
      </c>
      <c r="Q59">
        <v>459</v>
      </c>
      <c r="S59">
        <v>83</v>
      </c>
      <c r="T59">
        <v>10.199999999999999</v>
      </c>
      <c r="U59">
        <v>0</v>
      </c>
      <c r="V59">
        <v>374</v>
      </c>
      <c r="W59">
        <v>1</v>
      </c>
    </row>
    <row r="60" spans="1:23" x14ac:dyDescent="0.25">
      <c r="A60" s="1">
        <v>42354</v>
      </c>
      <c r="B60" t="s">
        <v>131</v>
      </c>
      <c r="C60">
        <v>29</v>
      </c>
      <c r="D60" t="s">
        <v>22</v>
      </c>
      <c r="E60">
        <v>406</v>
      </c>
      <c r="F60" s="2">
        <v>126</v>
      </c>
      <c r="G60" t="s">
        <v>27</v>
      </c>
      <c r="H60" s="2">
        <v>41</v>
      </c>
      <c r="I60">
        <v>10</v>
      </c>
      <c r="K60">
        <v>0</v>
      </c>
      <c r="L60">
        <v>0</v>
      </c>
      <c r="M60">
        <v>0</v>
      </c>
      <c r="N60">
        <v>300</v>
      </c>
      <c r="Q60">
        <v>415</v>
      </c>
      <c r="U60">
        <v>1</v>
      </c>
      <c r="V60">
        <v>1290</v>
      </c>
      <c r="W60">
        <v>0</v>
      </c>
    </row>
  </sheetData>
  <autoFilter ref="A1:X1"/>
  <conditionalFormatting sqref="E2:E51 E55:E1048576">
    <cfRule type="duplicateValues" dxfId="10" priority="2"/>
  </conditionalFormatting>
  <conditionalFormatting sqref="E52:E54">
    <cfRule type="duplicateValues" dxfId="9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1"/>
  <sheetViews>
    <sheetView workbookViewId="0">
      <selection activeCell="D25" sqref="D25:D26"/>
    </sheetView>
  </sheetViews>
  <sheetFormatPr defaultRowHeight="15" x14ac:dyDescent="0.25"/>
  <sheetData>
    <row r="2" spans="1:2" x14ac:dyDescent="0.25">
      <c r="A2" t="s">
        <v>64</v>
      </c>
      <c r="B2">
        <v>1</v>
      </c>
    </row>
    <row r="3" spans="1:2" x14ac:dyDescent="0.25">
      <c r="A3">
        <v>10</v>
      </c>
      <c r="B3">
        <v>2</v>
      </c>
    </row>
    <row r="4" spans="1:2" x14ac:dyDescent="0.25">
      <c r="A4" t="s">
        <v>64</v>
      </c>
      <c r="B4">
        <v>3</v>
      </c>
    </row>
    <row r="5" spans="1:2" x14ac:dyDescent="0.25">
      <c r="A5" t="s">
        <v>64</v>
      </c>
      <c r="B5">
        <v>4</v>
      </c>
    </row>
    <row r="6" spans="1:2" x14ac:dyDescent="0.25">
      <c r="A6">
        <v>30</v>
      </c>
      <c r="B6">
        <v>5</v>
      </c>
    </row>
    <row r="7" spans="1:2" x14ac:dyDescent="0.25">
      <c r="A7" t="s">
        <v>64</v>
      </c>
      <c r="B7">
        <v>6</v>
      </c>
    </row>
    <row r="8" spans="1:2" x14ac:dyDescent="0.25">
      <c r="A8">
        <v>30</v>
      </c>
      <c r="B8">
        <v>7</v>
      </c>
    </row>
    <row r="9" spans="1:2" x14ac:dyDescent="0.25">
      <c r="A9">
        <v>10</v>
      </c>
      <c r="B9">
        <v>8</v>
      </c>
    </row>
    <row r="10" spans="1:2" x14ac:dyDescent="0.25">
      <c r="A10">
        <v>10</v>
      </c>
      <c r="B10">
        <v>9</v>
      </c>
    </row>
    <row r="11" spans="1:2" x14ac:dyDescent="0.25">
      <c r="A11">
        <v>30</v>
      </c>
      <c r="B11">
        <v>10</v>
      </c>
    </row>
    <row r="12" spans="1:2" x14ac:dyDescent="0.25">
      <c r="A12">
        <v>10</v>
      </c>
      <c r="B12">
        <v>11</v>
      </c>
    </row>
    <row r="13" spans="1:2" x14ac:dyDescent="0.25">
      <c r="A13" t="s">
        <v>64</v>
      </c>
      <c r="B13">
        <v>12</v>
      </c>
    </row>
    <row r="14" spans="1:2" x14ac:dyDescent="0.25">
      <c r="A14" t="s">
        <v>64</v>
      </c>
      <c r="B14">
        <v>13</v>
      </c>
    </row>
    <row r="15" spans="1:2" x14ac:dyDescent="0.25">
      <c r="A15">
        <v>10</v>
      </c>
      <c r="B15">
        <v>14</v>
      </c>
    </row>
    <row r="16" spans="1:2" x14ac:dyDescent="0.25">
      <c r="A16">
        <v>10</v>
      </c>
      <c r="B16">
        <v>15</v>
      </c>
    </row>
    <row r="17" spans="1:2" x14ac:dyDescent="0.25">
      <c r="A17">
        <v>10</v>
      </c>
      <c r="B17">
        <v>16</v>
      </c>
    </row>
    <row r="18" spans="1:2" x14ac:dyDescent="0.25">
      <c r="A18" t="s">
        <v>64</v>
      </c>
      <c r="B18">
        <v>17</v>
      </c>
    </row>
    <row r="19" spans="1:2" x14ac:dyDescent="0.25">
      <c r="A19" t="s">
        <v>64</v>
      </c>
      <c r="B19">
        <v>18</v>
      </c>
    </row>
    <row r="20" spans="1:2" x14ac:dyDescent="0.25">
      <c r="A20">
        <v>30</v>
      </c>
      <c r="B20">
        <v>19</v>
      </c>
    </row>
    <row r="21" spans="1:2" x14ac:dyDescent="0.25">
      <c r="A21">
        <v>10</v>
      </c>
      <c r="B21">
        <v>20</v>
      </c>
    </row>
    <row r="22" spans="1:2" x14ac:dyDescent="0.25">
      <c r="A22">
        <v>30</v>
      </c>
      <c r="B22">
        <v>21</v>
      </c>
    </row>
    <row r="23" spans="1:2" x14ac:dyDescent="0.25">
      <c r="A23">
        <v>30</v>
      </c>
      <c r="B23">
        <v>22</v>
      </c>
    </row>
    <row r="24" spans="1:2" x14ac:dyDescent="0.25">
      <c r="A24">
        <v>10</v>
      </c>
      <c r="B24">
        <v>23</v>
      </c>
    </row>
    <row r="25" spans="1:2" x14ac:dyDescent="0.25">
      <c r="A25" t="s">
        <v>64</v>
      </c>
      <c r="B25">
        <v>24</v>
      </c>
    </row>
    <row r="26" spans="1:2" x14ac:dyDescent="0.25">
      <c r="A26">
        <v>30</v>
      </c>
      <c r="B26">
        <v>25</v>
      </c>
    </row>
    <row r="27" spans="1:2" x14ac:dyDescent="0.25">
      <c r="A27">
        <v>30</v>
      </c>
      <c r="B27">
        <v>26</v>
      </c>
    </row>
    <row r="28" spans="1:2" x14ac:dyDescent="0.25">
      <c r="A28">
        <v>30</v>
      </c>
      <c r="B28">
        <v>27</v>
      </c>
    </row>
    <row r="29" spans="1:2" x14ac:dyDescent="0.25">
      <c r="A29" t="s">
        <v>64</v>
      </c>
      <c r="B29">
        <v>28</v>
      </c>
    </row>
    <row r="30" spans="1:2" x14ac:dyDescent="0.25">
      <c r="A30">
        <v>30</v>
      </c>
      <c r="B30">
        <v>29</v>
      </c>
    </row>
    <row r="31" spans="1:2" x14ac:dyDescent="0.25">
      <c r="A31">
        <v>10</v>
      </c>
      <c r="B31">
        <v>30</v>
      </c>
    </row>
  </sheetData>
  <autoFilter ref="A1:C1">
    <sortState ref="A2:C31">
      <sortCondition ref="B1"/>
    </sortState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4"/>
  <sheetViews>
    <sheetView zoomScale="70" zoomScaleNormal="70" workbookViewId="0">
      <pane ySplit="1" topLeftCell="A2" activePane="bottomLeft" state="frozen"/>
      <selection pane="bottomLeft" activeCell="G7" sqref="A1:Y34"/>
    </sheetView>
  </sheetViews>
  <sheetFormatPr defaultRowHeight="15" x14ac:dyDescent="0.25"/>
  <sheetData>
    <row r="1" spans="1:25" x14ac:dyDescent="0.25">
      <c r="A1" t="s">
        <v>20</v>
      </c>
      <c r="B1" t="s">
        <v>35</v>
      </c>
      <c r="C1" t="s">
        <v>32</v>
      </c>
      <c r="D1" t="s">
        <v>21</v>
      </c>
      <c r="E1" t="s">
        <v>19</v>
      </c>
      <c r="F1" t="s">
        <v>0</v>
      </c>
      <c r="G1" t="s">
        <v>1</v>
      </c>
      <c r="H1" t="s">
        <v>2</v>
      </c>
      <c r="I1" t="s">
        <v>69</v>
      </c>
      <c r="J1" t="s">
        <v>3</v>
      </c>
      <c r="K1" t="s">
        <v>4</v>
      </c>
      <c r="L1" t="s">
        <v>5</v>
      </c>
      <c r="M1" t="s">
        <v>6</v>
      </c>
      <c r="N1" t="s">
        <v>7</v>
      </c>
      <c r="O1" t="s">
        <v>8</v>
      </c>
      <c r="P1" t="s">
        <v>9</v>
      </c>
      <c r="Q1" t="s">
        <v>34</v>
      </c>
      <c r="R1" t="s">
        <v>33</v>
      </c>
      <c r="S1" t="s">
        <v>10</v>
      </c>
      <c r="T1" t="s">
        <v>11</v>
      </c>
      <c r="U1" t="s">
        <v>12</v>
      </c>
      <c r="V1" t="s">
        <v>13</v>
      </c>
      <c r="W1" t="s">
        <v>14</v>
      </c>
      <c r="X1" t="s">
        <v>15</v>
      </c>
    </row>
    <row r="2" spans="1:25" x14ac:dyDescent="0.25">
      <c r="A2" s="1">
        <v>42299</v>
      </c>
      <c r="B2" s="1" t="s">
        <v>46</v>
      </c>
      <c r="C2" s="1"/>
      <c r="D2" t="s">
        <v>22</v>
      </c>
      <c r="E2">
        <v>285</v>
      </c>
      <c r="F2" s="2">
        <v>133</v>
      </c>
      <c r="G2" t="s">
        <v>26</v>
      </c>
      <c r="H2">
        <v>44</v>
      </c>
      <c r="I2" t="s">
        <v>70</v>
      </c>
      <c r="J2">
        <v>30</v>
      </c>
      <c r="K2" t="s">
        <v>17</v>
      </c>
      <c r="L2">
        <v>0</v>
      </c>
      <c r="M2">
        <v>0</v>
      </c>
      <c r="N2">
        <v>0</v>
      </c>
      <c r="O2">
        <v>20</v>
      </c>
      <c r="P2">
        <v>30</v>
      </c>
      <c r="Q2" s="2">
        <v>0.66666666666666663</v>
      </c>
      <c r="R2">
        <v>480</v>
      </c>
      <c r="S2" t="s">
        <v>30</v>
      </c>
      <c r="T2" s="3">
        <v>85</v>
      </c>
      <c r="U2" s="3">
        <v>11.5</v>
      </c>
      <c r="V2">
        <v>0</v>
      </c>
      <c r="W2">
        <v>30</v>
      </c>
      <c r="X2">
        <v>4</v>
      </c>
    </row>
    <row r="3" spans="1:25" x14ac:dyDescent="0.25">
      <c r="A3" s="1">
        <v>42300</v>
      </c>
      <c r="B3" s="1" t="s">
        <v>41</v>
      </c>
      <c r="C3" s="1"/>
      <c r="D3" t="s">
        <v>23</v>
      </c>
      <c r="E3">
        <v>488</v>
      </c>
      <c r="F3" s="2">
        <v>150</v>
      </c>
      <c r="G3" t="s">
        <v>26</v>
      </c>
      <c r="H3">
        <v>48</v>
      </c>
      <c r="I3" t="s">
        <v>64</v>
      </c>
      <c r="J3">
        <v>0</v>
      </c>
      <c r="K3" t="s">
        <v>17</v>
      </c>
      <c r="L3">
        <v>0</v>
      </c>
      <c r="M3">
        <v>0</v>
      </c>
      <c r="N3">
        <v>0</v>
      </c>
      <c r="O3">
        <v>60</v>
      </c>
      <c r="P3">
        <v>35</v>
      </c>
      <c r="Q3" s="2">
        <v>1.7142857142857142</v>
      </c>
      <c r="R3">
        <v>366</v>
      </c>
      <c r="S3" t="s">
        <v>30</v>
      </c>
      <c r="T3" s="3">
        <v>85</v>
      </c>
      <c r="U3" s="3">
        <v>7.3</v>
      </c>
      <c r="V3">
        <v>0</v>
      </c>
      <c r="W3">
        <v>35</v>
      </c>
      <c r="X3">
        <v>3</v>
      </c>
    </row>
    <row r="4" spans="1:25" x14ac:dyDescent="0.25">
      <c r="A4" s="1">
        <v>42302</v>
      </c>
      <c r="B4" s="1" t="s">
        <v>37</v>
      </c>
      <c r="C4">
        <v>26</v>
      </c>
      <c r="D4" t="s">
        <v>22</v>
      </c>
      <c r="E4">
        <v>489</v>
      </c>
      <c r="F4" s="2">
        <v>164</v>
      </c>
      <c r="G4" t="s">
        <v>26</v>
      </c>
      <c r="H4">
        <v>50</v>
      </c>
      <c r="I4" t="s">
        <v>64</v>
      </c>
      <c r="J4">
        <v>0</v>
      </c>
      <c r="K4" t="s">
        <v>17</v>
      </c>
      <c r="L4">
        <v>0</v>
      </c>
      <c r="M4">
        <v>1</v>
      </c>
      <c r="N4">
        <v>0</v>
      </c>
      <c r="O4">
        <v>40</v>
      </c>
      <c r="P4">
        <v>89</v>
      </c>
      <c r="Q4" s="2">
        <v>0.449438202247191</v>
      </c>
      <c r="R4">
        <v>766</v>
      </c>
      <c r="S4" t="s">
        <v>28</v>
      </c>
      <c r="T4" s="3"/>
      <c r="U4" s="3"/>
      <c r="V4">
        <v>1</v>
      </c>
      <c r="W4">
        <v>664</v>
      </c>
      <c r="X4">
        <v>0</v>
      </c>
    </row>
    <row r="5" spans="1:25" x14ac:dyDescent="0.25">
      <c r="A5" s="1">
        <v>42302</v>
      </c>
      <c r="B5" s="1" t="s">
        <v>37</v>
      </c>
      <c r="C5">
        <v>26</v>
      </c>
      <c r="D5" t="s">
        <v>22</v>
      </c>
      <c r="E5">
        <v>490</v>
      </c>
      <c r="F5" s="2">
        <v>177</v>
      </c>
      <c r="G5" t="s">
        <v>26</v>
      </c>
      <c r="H5">
        <v>47</v>
      </c>
      <c r="I5" t="s">
        <v>64</v>
      </c>
      <c r="J5">
        <v>0</v>
      </c>
      <c r="K5" t="s">
        <v>17</v>
      </c>
      <c r="L5">
        <v>0</v>
      </c>
      <c r="M5">
        <v>0</v>
      </c>
      <c r="N5">
        <v>0</v>
      </c>
      <c r="O5">
        <v>100</v>
      </c>
      <c r="P5">
        <v>213</v>
      </c>
      <c r="Q5" s="2">
        <v>0.46948356807511737</v>
      </c>
      <c r="R5">
        <v>557</v>
      </c>
      <c r="S5" t="s">
        <v>28</v>
      </c>
      <c r="T5" s="3"/>
      <c r="U5" s="3"/>
      <c r="V5">
        <v>1</v>
      </c>
      <c r="W5">
        <v>636</v>
      </c>
      <c r="X5">
        <v>0</v>
      </c>
    </row>
    <row r="6" spans="1:25" x14ac:dyDescent="0.25">
      <c r="A6" s="1">
        <v>42308</v>
      </c>
      <c r="B6" s="1" t="s">
        <v>48</v>
      </c>
      <c r="C6">
        <v>29</v>
      </c>
      <c r="D6" t="s">
        <v>22</v>
      </c>
      <c r="E6">
        <v>494</v>
      </c>
      <c r="F6" s="2">
        <v>165</v>
      </c>
      <c r="G6" t="s">
        <v>47</v>
      </c>
      <c r="H6">
        <v>49</v>
      </c>
      <c r="I6" t="s">
        <v>70</v>
      </c>
      <c r="J6">
        <v>30</v>
      </c>
      <c r="K6" t="s">
        <v>17</v>
      </c>
      <c r="L6">
        <v>0</v>
      </c>
      <c r="M6">
        <v>0</v>
      </c>
      <c r="N6">
        <v>0</v>
      </c>
      <c r="O6">
        <v>150</v>
      </c>
      <c r="P6">
        <v>334</v>
      </c>
      <c r="Q6" s="2">
        <v>0.44910179640718562</v>
      </c>
      <c r="R6">
        <v>420</v>
      </c>
      <c r="S6" t="s">
        <v>28</v>
      </c>
      <c r="T6">
        <v>86</v>
      </c>
      <c r="U6">
        <v>10.9</v>
      </c>
      <c r="V6">
        <v>0</v>
      </c>
      <c r="W6">
        <v>720</v>
      </c>
      <c r="X6">
        <v>1</v>
      </c>
    </row>
    <row r="7" spans="1:25" x14ac:dyDescent="0.25">
      <c r="A7" s="1">
        <v>42308</v>
      </c>
      <c r="B7" s="1" t="s">
        <v>48</v>
      </c>
      <c r="C7">
        <v>29</v>
      </c>
      <c r="D7" t="s">
        <v>23</v>
      </c>
      <c r="E7">
        <v>480</v>
      </c>
      <c r="F7" s="2">
        <v>120</v>
      </c>
      <c r="G7" t="s">
        <v>47</v>
      </c>
      <c r="H7">
        <v>46</v>
      </c>
      <c r="I7" t="s">
        <v>70</v>
      </c>
      <c r="J7">
        <v>30</v>
      </c>
      <c r="K7" t="s">
        <v>17</v>
      </c>
      <c r="L7">
        <v>0</v>
      </c>
      <c r="M7">
        <v>0</v>
      </c>
      <c r="N7">
        <v>0</v>
      </c>
      <c r="O7">
        <v>150</v>
      </c>
      <c r="P7">
        <v>420</v>
      </c>
      <c r="Q7" s="2">
        <v>0.35714285714285715</v>
      </c>
      <c r="R7">
        <v>360</v>
      </c>
      <c r="S7" t="s">
        <v>18</v>
      </c>
      <c r="V7">
        <v>0</v>
      </c>
      <c r="W7">
        <v>660</v>
      </c>
      <c r="X7">
        <v>1</v>
      </c>
    </row>
    <row r="8" spans="1:25" x14ac:dyDescent="0.25">
      <c r="A8" s="1">
        <v>42308</v>
      </c>
      <c r="B8" s="1" t="s">
        <v>48</v>
      </c>
      <c r="C8">
        <v>29</v>
      </c>
      <c r="D8" t="s">
        <v>23</v>
      </c>
      <c r="E8">
        <v>483</v>
      </c>
      <c r="F8" s="2">
        <v>135</v>
      </c>
      <c r="G8" t="s">
        <v>49</v>
      </c>
      <c r="H8">
        <v>46</v>
      </c>
      <c r="I8" t="s">
        <v>70</v>
      </c>
      <c r="J8">
        <v>30</v>
      </c>
      <c r="K8" t="s">
        <v>17</v>
      </c>
      <c r="L8">
        <v>0</v>
      </c>
      <c r="M8">
        <v>0</v>
      </c>
      <c r="N8">
        <v>0</v>
      </c>
      <c r="O8">
        <v>200</v>
      </c>
      <c r="P8" t="s">
        <v>50</v>
      </c>
      <c r="Q8" t="s">
        <v>50</v>
      </c>
      <c r="R8">
        <v>415</v>
      </c>
      <c r="S8" t="s">
        <v>18</v>
      </c>
      <c r="T8">
        <v>69</v>
      </c>
      <c r="U8">
        <v>8.9</v>
      </c>
      <c r="V8">
        <v>0</v>
      </c>
      <c r="W8">
        <v>420</v>
      </c>
      <c r="X8">
        <v>1</v>
      </c>
    </row>
    <row r="9" spans="1:25" x14ac:dyDescent="0.25">
      <c r="A9" s="1">
        <v>42310</v>
      </c>
      <c r="B9" s="1" t="s">
        <v>51</v>
      </c>
      <c r="C9">
        <v>31</v>
      </c>
      <c r="D9" t="s">
        <v>22</v>
      </c>
      <c r="E9">
        <v>471</v>
      </c>
      <c r="F9" s="2">
        <v>175</v>
      </c>
      <c r="G9" t="s">
        <v>47</v>
      </c>
      <c r="H9">
        <v>46</v>
      </c>
      <c r="I9" t="s">
        <v>64</v>
      </c>
      <c r="J9">
        <v>0</v>
      </c>
      <c r="K9" t="s">
        <v>17</v>
      </c>
      <c r="L9">
        <v>0</v>
      </c>
      <c r="M9">
        <v>0</v>
      </c>
      <c r="N9">
        <v>0</v>
      </c>
      <c r="O9">
        <v>100</v>
      </c>
      <c r="P9">
        <v>270</v>
      </c>
      <c r="Q9" s="2">
        <v>0.37037037037037035</v>
      </c>
      <c r="R9">
        <v>660</v>
      </c>
      <c r="S9" t="s">
        <v>30</v>
      </c>
      <c r="T9">
        <v>98</v>
      </c>
      <c r="U9">
        <v>16.2</v>
      </c>
      <c r="V9">
        <v>1</v>
      </c>
      <c r="W9">
        <v>1620</v>
      </c>
      <c r="X9">
        <v>1</v>
      </c>
      <c r="Y9" t="s">
        <v>52</v>
      </c>
    </row>
    <row r="10" spans="1:25" x14ac:dyDescent="0.25">
      <c r="A10" s="1">
        <v>42310</v>
      </c>
      <c r="B10" s="1" t="s">
        <v>56</v>
      </c>
      <c r="C10">
        <v>29</v>
      </c>
      <c r="D10" t="s">
        <v>53</v>
      </c>
      <c r="E10">
        <v>479</v>
      </c>
      <c r="F10" s="2">
        <v>96</v>
      </c>
      <c r="G10" t="s">
        <v>49</v>
      </c>
      <c r="H10">
        <v>36.5</v>
      </c>
      <c r="I10" t="s">
        <v>64</v>
      </c>
      <c r="J10">
        <v>0</v>
      </c>
      <c r="K10" t="s">
        <v>17</v>
      </c>
      <c r="L10">
        <v>0</v>
      </c>
      <c r="M10">
        <v>0</v>
      </c>
      <c r="N10">
        <v>0</v>
      </c>
      <c r="O10">
        <v>130</v>
      </c>
      <c r="P10">
        <v>200</v>
      </c>
      <c r="Q10" s="2">
        <v>0.65</v>
      </c>
      <c r="R10">
        <v>580</v>
      </c>
      <c r="S10" t="s">
        <v>30</v>
      </c>
      <c r="V10">
        <v>0</v>
      </c>
      <c r="W10">
        <v>580</v>
      </c>
      <c r="X10">
        <v>1</v>
      </c>
    </row>
    <row r="11" spans="1:25" x14ac:dyDescent="0.25">
      <c r="A11" s="1">
        <v>42310</v>
      </c>
      <c r="B11" s="1" t="s">
        <v>56</v>
      </c>
      <c r="C11">
        <v>29</v>
      </c>
      <c r="D11" t="s">
        <v>54</v>
      </c>
      <c r="E11">
        <v>478</v>
      </c>
      <c r="F11" s="2">
        <v>159</v>
      </c>
      <c r="G11" t="s">
        <v>47</v>
      </c>
      <c r="H11">
        <v>47</v>
      </c>
      <c r="I11" t="s">
        <v>70</v>
      </c>
      <c r="J11">
        <v>30</v>
      </c>
      <c r="K11" t="s">
        <v>17</v>
      </c>
      <c r="L11">
        <v>0</v>
      </c>
      <c r="M11">
        <v>0</v>
      </c>
      <c r="N11">
        <v>0</v>
      </c>
      <c r="O11">
        <v>300</v>
      </c>
      <c r="P11">
        <v>1054</v>
      </c>
      <c r="Q11" s="2">
        <v>0.28462998102466791</v>
      </c>
      <c r="R11">
        <v>347</v>
      </c>
      <c r="S11" t="s">
        <v>18</v>
      </c>
      <c r="T11">
        <v>77</v>
      </c>
      <c r="U11">
        <v>5</v>
      </c>
      <c r="V11">
        <v>1</v>
      </c>
      <c r="W11">
        <v>1560</v>
      </c>
      <c r="X11">
        <v>0</v>
      </c>
    </row>
    <row r="12" spans="1:25" x14ac:dyDescent="0.25">
      <c r="A12" s="1">
        <v>42310</v>
      </c>
      <c r="B12" s="1" t="s">
        <v>56</v>
      </c>
      <c r="C12">
        <v>29</v>
      </c>
      <c r="D12" t="s">
        <v>53</v>
      </c>
      <c r="E12">
        <v>482</v>
      </c>
      <c r="F12" s="2">
        <v>182</v>
      </c>
      <c r="G12" t="s">
        <v>55</v>
      </c>
      <c r="H12">
        <v>51</v>
      </c>
      <c r="I12" t="s">
        <v>70</v>
      </c>
      <c r="J12">
        <v>30</v>
      </c>
      <c r="K12" t="s">
        <v>17</v>
      </c>
      <c r="L12">
        <v>0</v>
      </c>
      <c r="M12">
        <v>0</v>
      </c>
      <c r="N12">
        <v>0</v>
      </c>
      <c r="O12">
        <v>250</v>
      </c>
      <c r="P12">
        <v>595</v>
      </c>
      <c r="Q12" s="2">
        <v>0.42016806722689076</v>
      </c>
      <c r="R12">
        <v>644</v>
      </c>
      <c r="S12" t="s">
        <v>18</v>
      </c>
      <c r="V12">
        <v>1</v>
      </c>
      <c r="W12">
        <v>1260</v>
      </c>
      <c r="X12">
        <v>0</v>
      </c>
    </row>
    <row r="13" spans="1:25" x14ac:dyDescent="0.25">
      <c r="A13" s="1">
        <v>42311</v>
      </c>
      <c r="B13" s="1" t="s">
        <v>56</v>
      </c>
      <c r="C13">
        <v>29</v>
      </c>
      <c r="D13" t="s">
        <v>22</v>
      </c>
      <c r="E13">
        <v>473</v>
      </c>
      <c r="F13" s="2">
        <v>146</v>
      </c>
      <c r="G13" t="s">
        <v>47</v>
      </c>
      <c r="H13">
        <v>36</v>
      </c>
      <c r="I13" t="s">
        <v>70</v>
      </c>
      <c r="J13">
        <v>10</v>
      </c>
      <c r="K13" t="s">
        <v>17</v>
      </c>
      <c r="L13">
        <v>0</v>
      </c>
      <c r="M13">
        <v>0</v>
      </c>
      <c r="N13">
        <v>0</v>
      </c>
      <c r="O13">
        <v>260</v>
      </c>
      <c r="P13">
        <v>798</v>
      </c>
      <c r="Q13" s="2">
        <v>0.32581453634085211</v>
      </c>
      <c r="R13">
        <v>390</v>
      </c>
      <c r="S13" t="s">
        <v>18</v>
      </c>
      <c r="T13">
        <v>107</v>
      </c>
      <c r="U13">
        <v>9.5</v>
      </c>
      <c r="V13">
        <v>0</v>
      </c>
      <c r="W13">
        <v>912</v>
      </c>
      <c r="X13">
        <v>1</v>
      </c>
    </row>
    <row r="14" spans="1:25" x14ac:dyDescent="0.25">
      <c r="A14" s="1">
        <v>42311</v>
      </c>
      <c r="B14" s="1" t="s">
        <v>56</v>
      </c>
      <c r="C14">
        <v>29</v>
      </c>
      <c r="D14" t="s">
        <v>22</v>
      </c>
      <c r="E14">
        <v>472</v>
      </c>
      <c r="F14" s="2">
        <v>182</v>
      </c>
      <c r="G14" t="s">
        <v>27</v>
      </c>
      <c r="H14">
        <v>42</v>
      </c>
      <c r="I14" t="s">
        <v>64</v>
      </c>
      <c r="J14">
        <v>0</v>
      </c>
      <c r="K14" t="s">
        <v>17</v>
      </c>
      <c r="L14">
        <v>0</v>
      </c>
      <c r="M14">
        <v>0</v>
      </c>
      <c r="N14">
        <v>0</v>
      </c>
      <c r="O14">
        <v>350</v>
      </c>
      <c r="Q14" s="2" t="e">
        <v>#DIV/0!</v>
      </c>
      <c r="R14">
        <v>363</v>
      </c>
      <c r="S14" t="s">
        <v>18</v>
      </c>
      <c r="T14">
        <v>109</v>
      </c>
      <c r="U14">
        <v>11.3</v>
      </c>
      <c r="V14">
        <v>0</v>
      </c>
      <c r="W14">
        <v>991</v>
      </c>
      <c r="X14">
        <v>1</v>
      </c>
    </row>
    <row r="15" spans="1:25" x14ac:dyDescent="0.25">
      <c r="A15" s="1">
        <v>42312</v>
      </c>
      <c r="B15" s="1" t="s">
        <v>62</v>
      </c>
      <c r="C15">
        <v>29</v>
      </c>
      <c r="D15" t="s">
        <v>22</v>
      </c>
      <c r="E15">
        <v>470</v>
      </c>
      <c r="F15" s="2">
        <v>185</v>
      </c>
      <c r="G15" t="s">
        <v>55</v>
      </c>
      <c r="H15">
        <v>38</v>
      </c>
      <c r="I15" t="s">
        <v>70</v>
      </c>
      <c r="J15">
        <v>10</v>
      </c>
      <c r="K15" t="s">
        <v>17</v>
      </c>
      <c r="L15">
        <v>0</v>
      </c>
      <c r="M15">
        <v>0</v>
      </c>
      <c r="N15">
        <v>1</v>
      </c>
      <c r="O15">
        <v>450</v>
      </c>
      <c r="P15">
        <v>369</v>
      </c>
      <c r="Q15" s="2">
        <v>1.2195121951219512</v>
      </c>
      <c r="R15">
        <v>450</v>
      </c>
      <c r="S15" t="s">
        <v>18</v>
      </c>
      <c r="T15">
        <v>59</v>
      </c>
      <c r="U15">
        <v>14</v>
      </c>
      <c r="V15">
        <v>0</v>
      </c>
      <c r="W15">
        <v>369</v>
      </c>
      <c r="X15">
        <v>2</v>
      </c>
    </row>
    <row r="16" spans="1:25" x14ac:dyDescent="0.25">
      <c r="A16" s="1">
        <v>42312</v>
      </c>
      <c r="B16" s="1" t="s">
        <v>63</v>
      </c>
      <c r="C16">
        <v>29</v>
      </c>
      <c r="D16" t="s">
        <v>22</v>
      </c>
      <c r="E16">
        <v>474</v>
      </c>
      <c r="F16" s="2">
        <v>166</v>
      </c>
      <c r="G16" t="s">
        <v>55</v>
      </c>
      <c r="H16">
        <v>47</v>
      </c>
      <c r="I16" t="s">
        <v>70</v>
      </c>
      <c r="J16">
        <v>10</v>
      </c>
      <c r="K16" t="s">
        <v>17</v>
      </c>
      <c r="L16">
        <v>0</v>
      </c>
      <c r="M16">
        <v>0</v>
      </c>
      <c r="N16">
        <v>0</v>
      </c>
      <c r="Q16" s="2" t="e">
        <v>#DIV/0!</v>
      </c>
      <c r="R16">
        <v>574</v>
      </c>
      <c r="S16" t="s">
        <v>18</v>
      </c>
      <c r="T16">
        <v>60</v>
      </c>
      <c r="V16">
        <v>0</v>
      </c>
      <c r="W16">
        <v>330</v>
      </c>
      <c r="X16">
        <v>2</v>
      </c>
    </row>
    <row r="17" spans="1:27" x14ac:dyDescent="0.25">
      <c r="A17" s="1">
        <v>42312</v>
      </c>
      <c r="B17" s="1" t="s">
        <v>63</v>
      </c>
      <c r="C17">
        <v>29</v>
      </c>
      <c r="D17" t="s">
        <v>22</v>
      </c>
      <c r="E17">
        <v>476</v>
      </c>
      <c r="F17" s="2">
        <v>141</v>
      </c>
      <c r="G17" t="s">
        <v>47</v>
      </c>
      <c r="H17">
        <v>45</v>
      </c>
      <c r="I17" t="s">
        <v>64</v>
      </c>
      <c r="J17">
        <v>0</v>
      </c>
      <c r="K17" t="s">
        <v>17</v>
      </c>
      <c r="L17">
        <v>0</v>
      </c>
      <c r="M17">
        <v>0</v>
      </c>
      <c r="N17">
        <v>0</v>
      </c>
      <c r="O17">
        <v>10</v>
      </c>
      <c r="P17">
        <v>892</v>
      </c>
      <c r="Q17" s="2">
        <v>1.1210762331838564E-2</v>
      </c>
      <c r="R17">
        <v>370</v>
      </c>
      <c r="S17" t="s">
        <v>31</v>
      </c>
      <c r="T17">
        <v>115</v>
      </c>
      <c r="U17">
        <v>11.9</v>
      </c>
      <c r="V17">
        <v>1</v>
      </c>
      <c r="W17">
        <v>1500</v>
      </c>
      <c r="X17">
        <v>0</v>
      </c>
    </row>
    <row r="18" spans="1:27" x14ac:dyDescent="0.25">
      <c r="A18" s="1">
        <v>42312</v>
      </c>
      <c r="B18" s="1" t="s">
        <v>63</v>
      </c>
      <c r="C18">
        <v>29</v>
      </c>
      <c r="D18" t="s">
        <v>25</v>
      </c>
      <c r="E18">
        <v>469</v>
      </c>
      <c r="F18" s="2">
        <v>139</v>
      </c>
      <c r="G18" t="s">
        <v>47</v>
      </c>
      <c r="H18">
        <v>35</v>
      </c>
      <c r="I18" t="s">
        <v>70</v>
      </c>
      <c r="J18">
        <v>30</v>
      </c>
      <c r="K18" t="s">
        <v>17</v>
      </c>
      <c r="L18">
        <v>0</v>
      </c>
      <c r="M18">
        <v>0</v>
      </c>
      <c r="N18">
        <v>0</v>
      </c>
      <c r="O18">
        <v>200</v>
      </c>
      <c r="P18">
        <v>840</v>
      </c>
      <c r="Q18" s="2">
        <v>0.23809523809523808</v>
      </c>
      <c r="R18">
        <v>340</v>
      </c>
      <c r="S18" t="s">
        <v>18</v>
      </c>
      <c r="T18">
        <v>91</v>
      </c>
      <c r="U18">
        <v>9</v>
      </c>
      <c r="V18">
        <v>1</v>
      </c>
      <c r="W18">
        <v>892</v>
      </c>
      <c r="X18">
        <v>0</v>
      </c>
    </row>
    <row r="19" spans="1:27" x14ac:dyDescent="0.25">
      <c r="A19" s="1">
        <v>42314</v>
      </c>
      <c r="B19" t="s">
        <v>60</v>
      </c>
      <c r="C19">
        <v>27</v>
      </c>
      <c r="D19" t="s">
        <v>22</v>
      </c>
      <c r="E19">
        <v>464</v>
      </c>
      <c r="F19" s="2">
        <v>148</v>
      </c>
      <c r="G19" t="s">
        <v>47</v>
      </c>
      <c r="H19">
        <v>44</v>
      </c>
      <c r="I19" t="s">
        <v>70</v>
      </c>
      <c r="J19">
        <v>30</v>
      </c>
      <c r="K19" t="s">
        <v>17</v>
      </c>
      <c r="L19">
        <v>0</v>
      </c>
      <c r="M19">
        <v>0</v>
      </c>
      <c r="N19">
        <v>0</v>
      </c>
      <c r="O19">
        <v>140</v>
      </c>
      <c r="P19">
        <v>265</v>
      </c>
      <c r="Q19" s="2">
        <v>0.52830188679245282</v>
      </c>
      <c r="R19">
        <v>314</v>
      </c>
      <c r="S19" t="s">
        <v>28</v>
      </c>
      <c r="T19">
        <v>84</v>
      </c>
      <c r="U19">
        <v>8.6999999999999993</v>
      </c>
      <c r="V19">
        <v>0</v>
      </c>
      <c r="W19">
        <v>285</v>
      </c>
      <c r="X19">
        <v>1</v>
      </c>
    </row>
    <row r="20" spans="1:27" x14ac:dyDescent="0.25">
      <c r="A20" s="1">
        <v>42314</v>
      </c>
      <c r="B20" t="s">
        <v>36</v>
      </c>
      <c r="C20">
        <v>27</v>
      </c>
      <c r="D20" t="s">
        <v>22</v>
      </c>
      <c r="E20">
        <v>460</v>
      </c>
      <c r="F20" s="2">
        <v>222</v>
      </c>
      <c r="G20" t="s">
        <v>47</v>
      </c>
      <c r="H20">
        <v>47</v>
      </c>
      <c r="I20" t="s">
        <v>70</v>
      </c>
      <c r="J20">
        <v>10</v>
      </c>
      <c r="K20" t="s">
        <v>17</v>
      </c>
      <c r="L20">
        <v>0</v>
      </c>
      <c r="M20">
        <v>0</v>
      </c>
      <c r="N20">
        <v>0</v>
      </c>
      <c r="O20">
        <v>50</v>
      </c>
      <c r="P20">
        <v>180</v>
      </c>
      <c r="Q20" s="2">
        <v>0.27777777777777779</v>
      </c>
      <c r="R20">
        <v>325</v>
      </c>
      <c r="S20" t="s">
        <v>18</v>
      </c>
      <c r="T20">
        <v>74</v>
      </c>
      <c r="U20">
        <v>8.5</v>
      </c>
      <c r="V20">
        <v>0</v>
      </c>
      <c r="W20">
        <v>353</v>
      </c>
      <c r="X20">
        <v>1</v>
      </c>
      <c r="AA20" t="s">
        <v>68</v>
      </c>
    </row>
    <row r="21" spans="1:27" x14ac:dyDescent="0.25">
      <c r="A21" s="1">
        <v>42314</v>
      </c>
      <c r="B21" t="s">
        <v>36</v>
      </c>
      <c r="C21">
        <v>27</v>
      </c>
      <c r="D21" t="s">
        <v>23</v>
      </c>
      <c r="E21">
        <v>466</v>
      </c>
      <c r="F21" s="2">
        <v>145</v>
      </c>
      <c r="G21" t="s">
        <v>58</v>
      </c>
      <c r="H21">
        <v>42</v>
      </c>
      <c r="I21" t="s">
        <v>70</v>
      </c>
      <c r="J21">
        <v>10</v>
      </c>
      <c r="K21" t="s">
        <v>17</v>
      </c>
      <c r="L21">
        <v>0</v>
      </c>
      <c r="M21">
        <v>0</v>
      </c>
      <c r="N21">
        <v>0</v>
      </c>
      <c r="O21">
        <v>100</v>
      </c>
      <c r="P21">
        <v>529</v>
      </c>
      <c r="Q21" s="2">
        <v>0.1890359168241966</v>
      </c>
      <c r="R21">
        <v>355</v>
      </c>
      <c r="S21" t="s">
        <v>18</v>
      </c>
      <c r="T21">
        <v>89</v>
      </c>
      <c r="U21">
        <v>8.3000000000000007</v>
      </c>
      <c r="V21">
        <v>0</v>
      </c>
      <c r="W21">
        <v>529</v>
      </c>
      <c r="X21">
        <v>1</v>
      </c>
    </row>
    <row r="22" spans="1:27" x14ac:dyDescent="0.25">
      <c r="A22" s="1">
        <v>42314</v>
      </c>
      <c r="B22" t="s">
        <v>61</v>
      </c>
      <c r="C22">
        <v>29</v>
      </c>
      <c r="D22" t="s">
        <v>22</v>
      </c>
      <c r="E22">
        <v>467</v>
      </c>
      <c r="F22" s="2">
        <v>132</v>
      </c>
      <c r="G22" t="s">
        <v>47</v>
      </c>
      <c r="H22">
        <v>38</v>
      </c>
      <c r="I22" t="s">
        <v>70</v>
      </c>
      <c r="J22">
        <v>10</v>
      </c>
      <c r="K22" t="s">
        <v>17</v>
      </c>
      <c r="L22">
        <v>0</v>
      </c>
      <c r="M22">
        <v>0</v>
      </c>
      <c r="N22">
        <v>0</v>
      </c>
      <c r="O22">
        <v>400</v>
      </c>
      <c r="Q22" s="2" t="e">
        <v>#DIV/0!</v>
      </c>
      <c r="R22">
        <v>375</v>
      </c>
      <c r="S22" t="s">
        <v>18</v>
      </c>
      <c r="T22">
        <v>88</v>
      </c>
      <c r="U22">
        <v>7.3</v>
      </c>
      <c r="V22">
        <v>1</v>
      </c>
      <c r="W22">
        <v>1560</v>
      </c>
      <c r="X22">
        <v>0</v>
      </c>
    </row>
    <row r="23" spans="1:27" x14ac:dyDescent="0.25">
      <c r="A23" s="1">
        <v>42315</v>
      </c>
      <c r="B23" t="s">
        <v>56</v>
      </c>
      <c r="C23">
        <v>29</v>
      </c>
      <c r="D23" t="s">
        <v>22</v>
      </c>
      <c r="E23">
        <v>461</v>
      </c>
      <c r="F23" s="2">
        <v>210</v>
      </c>
      <c r="G23" t="s">
        <v>47</v>
      </c>
      <c r="H23">
        <v>51</v>
      </c>
      <c r="I23" t="s">
        <v>64</v>
      </c>
      <c r="J23">
        <v>0</v>
      </c>
      <c r="K23" t="s">
        <v>17</v>
      </c>
      <c r="L23">
        <v>0</v>
      </c>
      <c r="M23">
        <v>0</v>
      </c>
      <c r="N23">
        <v>0</v>
      </c>
      <c r="O23">
        <v>250</v>
      </c>
      <c r="Q23" s="2" t="e">
        <v>#DIV/0!</v>
      </c>
      <c r="R23">
        <v>780</v>
      </c>
      <c r="S23" t="s">
        <v>18</v>
      </c>
      <c r="T23">
        <v>94</v>
      </c>
      <c r="U23">
        <v>12.8</v>
      </c>
      <c r="V23">
        <v>0</v>
      </c>
      <c r="W23">
        <v>420</v>
      </c>
      <c r="X23">
        <v>4</v>
      </c>
    </row>
    <row r="24" spans="1:27" x14ac:dyDescent="0.25">
      <c r="A24" s="1">
        <v>42315</v>
      </c>
      <c r="B24" t="s">
        <v>56</v>
      </c>
      <c r="C24">
        <v>29</v>
      </c>
      <c r="D24" t="s">
        <v>22</v>
      </c>
      <c r="E24">
        <v>465</v>
      </c>
      <c r="F24" s="2">
        <v>155</v>
      </c>
      <c r="G24" t="s">
        <v>27</v>
      </c>
      <c r="H24">
        <v>45</v>
      </c>
      <c r="I24" t="s">
        <v>70</v>
      </c>
      <c r="J24">
        <v>10</v>
      </c>
      <c r="K24" t="s">
        <v>17</v>
      </c>
      <c r="L24">
        <v>0</v>
      </c>
      <c r="M24">
        <v>0</v>
      </c>
      <c r="N24">
        <v>0</v>
      </c>
      <c r="O24">
        <v>250</v>
      </c>
      <c r="Q24" s="2" t="e">
        <v>#DIV/0!</v>
      </c>
      <c r="R24">
        <v>395</v>
      </c>
      <c r="S24" t="s">
        <v>18</v>
      </c>
      <c r="T24">
        <v>94</v>
      </c>
      <c r="U24">
        <v>9.9</v>
      </c>
      <c r="V24">
        <v>0</v>
      </c>
      <c r="W24">
        <v>390</v>
      </c>
      <c r="X24">
        <v>1</v>
      </c>
    </row>
    <row r="25" spans="1:27" x14ac:dyDescent="0.25">
      <c r="A25" s="1">
        <v>42318</v>
      </c>
      <c r="B25" t="s">
        <v>38</v>
      </c>
      <c r="C25">
        <v>27</v>
      </c>
      <c r="D25" t="s">
        <v>22</v>
      </c>
      <c r="E25">
        <v>462</v>
      </c>
      <c r="F25" s="2">
        <v>209</v>
      </c>
      <c r="G25" t="s">
        <v>47</v>
      </c>
      <c r="H25" s="2">
        <v>50</v>
      </c>
      <c r="I25" t="s">
        <v>64</v>
      </c>
      <c r="J25">
        <v>0</v>
      </c>
      <c r="K25" t="s">
        <v>17</v>
      </c>
      <c r="L25">
        <v>0</v>
      </c>
      <c r="M25">
        <v>0</v>
      </c>
      <c r="N25">
        <v>0</v>
      </c>
      <c r="O25">
        <v>40</v>
      </c>
      <c r="Q25" s="2" t="e">
        <f t="shared" ref="Q25:Q31" si="0">O25/P25</f>
        <v>#DIV/0!</v>
      </c>
      <c r="R25">
        <v>480</v>
      </c>
      <c r="S25" t="s">
        <v>28</v>
      </c>
      <c r="T25">
        <v>82</v>
      </c>
      <c r="U25">
        <v>9</v>
      </c>
      <c r="V25">
        <v>1</v>
      </c>
      <c r="W25">
        <f>16*60</f>
        <v>960</v>
      </c>
      <c r="X25">
        <v>2</v>
      </c>
    </row>
    <row r="26" spans="1:27" x14ac:dyDescent="0.25">
      <c r="A26" s="1">
        <v>42318</v>
      </c>
      <c r="B26" t="s">
        <v>38</v>
      </c>
      <c r="C26">
        <v>27</v>
      </c>
      <c r="D26" t="s">
        <v>23</v>
      </c>
      <c r="E26">
        <v>463</v>
      </c>
      <c r="F26" s="2">
        <v>120</v>
      </c>
      <c r="G26" t="s">
        <v>47</v>
      </c>
      <c r="H26" s="2">
        <v>46</v>
      </c>
      <c r="I26" t="s">
        <v>64</v>
      </c>
      <c r="J26">
        <v>0</v>
      </c>
      <c r="K26" t="s">
        <v>17</v>
      </c>
      <c r="L26">
        <v>0</v>
      </c>
      <c r="M26">
        <v>0</v>
      </c>
      <c r="N26">
        <v>0</v>
      </c>
      <c r="O26">
        <v>40</v>
      </c>
      <c r="Q26" s="2" t="e">
        <f t="shared" si="0"/>
        <v>#DIV/0!</v>
      </c>
      <c r="R26">
        <v>480</v>
      </c>
      <c r="S26" t="s">
        <v>28</v>
      </c>
      <c r="T26">
        <v>105</v>
      </c>
      <c r="U26">
        <v>13.6</v>
      </c>
      <c r="V26">
        <v>0</v>
      </c>
      <c r="W26">
        <v>90</v>
      </c>
      <c r="X26">
        <v>3</v>
      </c>
    </row>
    <row r="27" spans="1:27" x14ac:dyDescent="0.25">
      <c r="A27" s="1">
        <v>42318</v>
      </c>
      <c r="B27" t="s">
        <v>65</v>
      </c>
      <c r="C27">
        <v>30</v>
      </c>
      <c r="D27" t="s">
        <v>22</v>
      </c>
      <c r="E27">
        <v>451</v>
      </c>
      <c r="F27" s="2">
        <v>129</v>
      </c>
      <c r="G27" t="s">
        <v>47</v>
      </c>
      <c r="H27" s="2">
        <v>49</v>
      </c>
      <c r="I27" t="s">
        <v>70</v>
      </c>
      <c r="J27">
        <v>30</v>
      </c>
      <c r="K27" t="s">
        <v>17</v>
      </c>
      <c r="L27">
        <v>1</v>
      </c>
      <c r="M27">
        <v>0</v>
      </c>
      <c r="N27">
        <v>0</v>
      </c>
      <c r="O27">
        <v>15</v>
      </c>
      <c r="P27">
        <v>90</v>
      </c>
      <c r="Q27" s="2">
        <f t="shared" si="0"/>
        <v>0.16666666666666666</v>
      </c>
      <c r="R27">
        <v>450</v>
      </c>
      <c r="S27" t="s">
        <v>18</v>
      </c>
      <c r="T27">
        <v>108</v>
      </c>
      <c r="U27">
        <v>15.5</v>
      </c>
      <c r="V27">
        <v>1</v>
      </c>
      <c r="W27">
        <f>20*60</f>
        <v>1200</v>
      </c>
      <c r="X27">
        <v>0</v>
      </c>
    </row>
    <row r="28" spans="1:27" x14ac:dyDescent="0.25">
      <c r="A28" s="1">
        <v>42319</v>
      </c>
      <c r="B28" t="s">
        <v>67</v>
      </c>
      <c r="C28">
        <v>31</v>
      </c>
      <c r="D28" t="s">
        <v>22</v>
      </c>
      <c r="E28">
        <v>459</v>
      </c>
      <c r="F28" s="2">
        <v>143</v>
      </c>
      <c r="G28" t="s">
        <v>47</v>
      </c>
      <c r="H28" s="2">
        <v>42</v>
      </c>
      <c r="I28" t="s">
        <v>64</v>
      </c>
      <c r="J28">
        <v>0</v>
      </c>
      <c r="K28" t="s">
        <v>17</v>
      </c>
      <c r="L28">
        <v>0</v>
      </c>
      <c r="M28">
        <v>0</v>
      </c>
      <c r="N28">
        <v>0</v>
      </c>
      <c r="O28">
        <v>150</v>
      </c>
      <c r="P28">
        <v>424</v>
      </c>
      <c r="Q28" s="2">
        <f t="shared" si="0"/>
        <v>0.35377358490566035</v>
      </c>
      <c r="R28">
        <v>297</v>
      </c>
      <c r="S28" t="s">
        <v>18</v>
      </c>
      <c r="T28">
        <v>93</v>
      </c>
      <c r="U28">
        <v>9</v>
      </c>
      <c r="V28">
        <v>1</v>
      </c>
      <c r="W28">
        <f>20*60</f>
        <v>1200</v>
      </c>
      <c r="X28">
        <v>0</v>
      </c>
    </row>
    <row r="29" spans="1:27" x14ac:dyDescent="0.25">
      <c r="A29" s="1">
        <v>42320</v>
      </c>
      <c r="B29" t="s">
        <v>66</v>
      </c>
      <c r="C29">
        <v>28</v>
      </c>
      <c r="D29" t="s">
        <v>22</v>
      </c>
      <c r="E29">
        <v>454</v>
      </c>
      <c r="F29" s="2">
        <v>168</v>
      </c>
      <c r="G29" t="s">
        <v>55</v>
      </c>
      <c r="H29" s="2">
        <v>46</v>
      </c>
      <c r="I29" t="s">
        <v>70</v>
      </c>
      <c r="J29">
        <v>30</v>
      </c>
      <c r="K29" t="s">
        <v>17</v>
      </c>
      <c r="L29">
        <v>0</v>
      </c>
      <c r="M29">
        <v>1</v>
      </c>
      <c r="N29">
        <v>1</v>
      </c>
      <c r="O29">
        <v>100</v>
      </c>
      <c r="P29">
        <v>134</v>
      </c>
      <c r="Q29" s="2">
        <f t="shared" si="0"/>
        <v>0.74626865671641796</v>
      </c>
      <c r="R29">
        <v>487</v>
      </c>
      <c r="S29" t="s">
        <v>28</v>
      </c>
      <c r="T29">
        <v>72</v>
      </c>
      <c r="U29">
        <v>11.3</v>
      </c>
      <c r="V29">
        <v>0</v>
      </c>
      <c r="W29">
        <v>134</v>
      </c>
      <c r="X29">
        <v>1</v>
      </c>
    </row>
    <row r="30" spans="1:27" x14ac:dyDescent="0.25">
      <c r="A30" s="1">
        <v>42322</v>
      </c>
      <c r="B30" t="s">
        <v>71</v>
      </c>
      <c r="C30">
        <v>29</v>
      </c>
      <c r="D30" t="s">
        <v>22</v>
      </c>
      <c r="E30">
        <v>458</v>
      </c>
      <c r="F30" s="2">
        <v>108</v>
      </c>
      <c r="G30" t="s">
        <v>47</v>
      </c>
      <c r="H30" s="2">
        <v>36</v>
      </c>
      <c r="I30" t="s">
        <v>70</v>
      </c>
      <c r="J30">
        <v>10</v>
      </c>
      <c r="K30" t="s">
        <v>17</v>
      </c>
      <c r="L30">
        <v>0</v>
      </c>
      <c r="M30">
        <v>0</v>
      </c>
      <c r="N30">
        <v>0</v>
      </c>
      <c r="O30">
        <v>40</v>
      </c>
      <c r="P30">
        <v>174</v>
      </c>
      <c r="Q30" s="2">
        <f t="shared" si="0"/>
        <v>0.22988505747126436</v>
      </c>
      <c r="R30">
        <v>470</v>
      </c>
      <c r="S30" t="s">
        <v>18</v>
      </c>
      <c r="V30">
        <v>0</v>
      </c>
      <c r="W30">
        <v>360</v>
      </c>
      <c r="X30">
        <v>2</v>
      </c>
    </row>
    <row r="31" spans="1:27" x14ac:dyDescent="0.25">
      <c r="A31" s="1">
        <v>42322</v>
      </c>
      <c r="B31" t="s">
        <v>71</v>
      </c>
      <c r="C31">
        <v>29</v>
      </c>
      <c r="D31" t="s">
        <v>25</v>
      </c>
      <c r="E31">
        <v>456</v>
      </c>
      <c r="F31" s="2">
        <v>174</v>
      </c>
      <c r="G31" t="s">
        <v>47</v>
      </c>
      <c r="H31" s="2">
        <v>40</v>
      </c>
      <c r="I31" t="s">
        <v>70</v>
      </c>
      <c r="J31">
        <v>10</v>
      </c>
      <c r="K31" t="s">
        <v>17</v>
      </c>
      <c r="L31">
        <v>0</v>
      </c>
      <c r="M31">
        <v>0</v>
      </c>
      <c r="N31">
        <v>0</v>
      </c>
      <c r="O31">
        <v>50</v>
      </c>
      <c r="Q31" s="2" t="e">
        <f t="shared" si="0"/>
        <v>#DIV/0!</v>
      </c>
      <c r="R31">
        <v>309</v>
      </c>
      <c r="S31" t="s">
        <v>18</v>
      </c>
      <c r="T31">
        <v>4.5999999999999996</v>
      </c>
      <c r="U31">
        <v>89</v>
      </c>
      <c r="V31">
        <v>0</v>
      </c>
      <c r="W31">
        <v>150</v>
      </c>
      <c r="X31">
        <v>1</v>
      </c>
    </row>
    <row r="32" spans="1:27" x14ac:dyDescent="0.25">
      <c r="A32" s="1">
        <v>42322</v>
      </c>
      <c r="B32" t="s">
        <v>38</v>
      </c>
      <c r="C32">
        <v>30</v>
      </c>
      <c r="D32" t="s">
        <v>22</v>
      </c>
      <c r="E32">
        <v>453</v>
      </c>
      <c r="F32" s="2">
        <v>154</v>
      </c>
      <c r="G32" t="s">
        <v>47</v>
      </c>
      <c r="H32" s="2">
        <v>49</v>
      </c>
      <c r="I32" t="s">
        <v>70</v>
      </c>
      <c r="J32">
        <v>30</v>
      </c>
      <c r="K32" t="s">
        <v>17</v>
      </c>
      <c r="L32">
        <v>0</v>
      </c>
      <c r="M32">
        <v>0</v>
      </c>
      <c r="N32">
        <v>0</v>
      </c>
      <c r="O32">
        <v>10</v>
      </c>
      <c r="P32">
        <v>10</v>
      </c>
      <c r="R32">
        <v>445</v>
      </c>
      <c r="S32" t="s">
        <v>18</v>
      </c>
      <c r="T32">
        <v>13</v>
      </c>
      <c r="U32">
        <v>85</v>
      </c>
      <c r="V32">
        <v>0</v>
      </c>
      <c r="W32">
        <v>410</v>
      </c>
      <c r="X32">
        <v>6</v>
      </c>
    </row>
    <row r="33" spans="1:24" x14ac:dyDescent="0.25">
      <c r="A33" s="1">
        <v>42333</v>
      </c>
      <c r="B33" t="s">
        <v>38</v>
      </c>
      <c r="C33">
        <v>28</v>
      </c>
      <c r="D33" t="s">
        <v>22</v>
      </c>
      <c r="E33">
        <v>455</v>
      </c>
      <c r="F33" s="2">
        <v>178</v>
      </c>
      <c r="G33" t="s">
        <v>27</v>
      </c>
      <c r="H33" s="2">
        <v>52</v>
      </c>
      <c r="I33" t="s">
        <v>70</v>
      </c>
      <c r="J33">
        <v>10</v>
      </c>
      <c r="K33" t="s">
        <v>17</v>
      </c>
      <c r="L33">
        <v>0</v>
      </c>
      <c r="M33">
        <v>0</v>
      </c>
      <c r="N33">
        <v>0</v>
      </c>
      <c r="O33">
        <v>10</v>
      </c>
      <c r="Q33" s="2" t="e">
        <f t="shared" ref="Q33:Q34" si="1">O33/P33</f>
        <v>#DIV/0!</v>
      </c>
      <c r="R33">
        <f>6*60</f>
        <v>360</v>
      </c>
      <c r="V33">
        <v>0</v>
      </c>
      <c r="W33">
        <v>10</v>
      </c>
      <c r="X33">
        <v>4</v>
      </c>
    </row>
    <row r="34" spans="1:24" x14ac:dyDescent="0.25">
      <c r="A34" s="1">
        <v>42333</v>
      </c>
      <c r="B34" t="s">
        <v>38</v>
      </c>
      <c r="C34">
        <v>28</v>
      </c>
      <c r="D34" t="s">
        <v>23</v>
      </c>
      <c r="E34">
        <v>450</v>
      </c>
      <c r="F34" s="2">
        <v>130</v>
      </c>
      <c r="G34" t="s">
        <v>47</v>
      </c>
      <c r="H34" s="2">
        <v>49</v>
      </c>
      <c r="I34" t="s">
        <v>70</v>
      </c>
      <c r="J34">
        <v>10</v>
      </c>
      <c r="K34" t="s">
        <v>17</v>
      </c>
      <c r="L34">
        <v>0</v>
      </c>
      <c r="M34">
        <v>0</v>
      </c>
      <c r="N34">
        <v>0</v>
      </c>
      <c r="O34">
        <v>10</v>
      </c>
      <c r="Q34" s="2" t="e">
        <f t="shared" si="1"/>
        <v>#DIV/0!</v>
      </c>
      <c r="R34">
        <v>476</v>
      </c>
      <c r="T34">
        <v>69</v>
      </c>
      <c r="U34">
        <v>5.9</v>
      </c>
      <c r="V34">
        <v>0</v>
      </c>
      <c r="W34">
        <v>40</v>
      </c>
      <c r="X34">
        <v>2</v>
      </c>
    </row>
  </sheetData>
  <conditionalFormatting sqref="E25:E32">
    <cfRule type="duplicateValues" dxfId="8" priority="2"/>
  </conditionalFormatting>
  <conditionalFormatting sqref="E33:E34">
    <cfRule type="duplicateValues" dxfId="7" priority="1"/>
  </conditionalFormatting>
  <conditionalFormatting sqref="E2:E24">
    <cfRule type="duplicateValues" dxfId="6" priority="13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opLeftCell="A4" workbookViewId="0">
      <selection activeCell="L25" sqref="L25"/>
    </sheetView>
  </sheetViews>
  <sheetFormatPr defaultRowHeight="15" x14ac:dyDescent="0.25"/>
  <cols>
    <col min="1" max="1" width="7.28515625" bestFit="1" customWidth="1"/>
    <col min="2" max="2" width="6.85546875" bestFit="1" customWidth="1"/>
    <col min="3" max="3" width="13.7109375" bestFit="1" customWidth="1"/>
    <col min="4" max="4" width="7" bestFit="1" customWidth="1"/>
    <col min="5" max="5" width="3.5703125" bestFit="1" customWidth="1"/>
    <col min="6" max="6" width="13.5703125" bestFit="1" customWidth="1"/>
    <col min="7" max="7" width="36" bestFit="1" customWidth="1"/>
    <col min="8" max="8" width="9.42578125" bestFit="1" customWidth="1"/>
    <col min="9" max="9" width="3.140625" bestFit="1" customWidth="1"/>
    <col min="10" max="10" width="3.5703125" bestFit="1" customWidth="1"/>
    <col min="11" max="11" width="3.28515625" bestFit="1" customWidth="1"/>
    <col min="12" max="12" width="6.28515625" bestFit="1" customWidth="1"/>
    <col min="13" max="13" width="9.5703125" bestFit="1" customWidth="1"/>
    <col min="14" max="14" width="10.28515625" bestFit="1" customWidth="1"/>
  </cols>
  <sheetData>
    <row r="1" spans="1:14" x14ac:dyDescent="0.25">
      <c r="A1" t="s">
        <v>20</v>
      </c>
      <c r="B1" t="s">
        <v>21</v>
      </c>
      <c r="C1" t="s">
        <v>72</v>
      </c>
      <c r="D1" t="s">
        <v>2</v>
      </c>
      <c r="E1" t="s">
        <v>3</v>
      </c>
      <c r="F1" t="s">
        <v>73</v>
      </c>
      <c r="G1" t="s">
        <v>35</v>
      </c>
      <c r="H1" t="s">
        <v>74</v>
      </c>
      <c r="I1" t="s">
        <v>6</v>
      </c>
      <c r="J1" t="s">
        <v>75</v>
      </c>
      <c r="K1" t="s">
        <v>5</v>
      </c>
      <c r="L1" t="s">
        <v>76</v>
      </c>
      <c r="M1" t="s">
        <v>77</v>
      </c>
      <c r="N1" t="s">
        <v>78</v>
      </c>
    </row>
    <row r="2" spans="1:14" x14ac:dyDescent="0.25">
      <c r="A2" s="1">
        <v>42295</v>
      </c>
      <c r="B2" t="s">
        <v>22</v>
      </c>
      <c r="C2">
        <v>30</v>
      </c>
      <c r="D2">
        <v>34</v>
      </c>
      <c r="E2">
        <v>10</v>
      </c>
      <c r="F2" t="s">
        <v>27</v>
      </c>
      <c r="G2" t="s">
        <v>79</v>
      </c>
      <c r="H2" t="s">
        <v>80</v>
      </c>
      <c r="I2">
        <v>0</v>
      </c>
      <c r="J2">
        <v>0</v>
      </c>
      <c r="K2">
        <v>0</v>
      </c>
      <c r="L2">
        <f>SUM(I2:K2)</f>
        <v>0</v>
      </c>
    </row>
    <row r="3" spans="1:14" x14ac:dyDescent="0.25">
      <c r="A3" s="1">
        <v>42306</v>
      </c>
      <c r="B3" t="s">
        <v>22</v>
      </c>
      <c r="C3">
        <v>180</v>
      </c>
      <c r="D3">
        <v>54</v>
      </c>
      <c r="E3">
        <v>0</v>
      </c>
      <c r="F3" t="s">
        <v>47</v>
      </c>
      <c r="G3" t="s">
        <v>81</v>
      </c>
      <c r="H3" t="s">
        <v>82</v>
      </c>
      <c r="I3">
        <v>1</v>
      </c>
      <c r="J3">
        <v>0</v>
      </c>
      <c r="K3">
        <v>0</v>
      </c>
      <c r="L3">
        <f t="shared" ref="L3:L23" si="0">SUM(I3:K3)</f>
        <v>1</v>
      </c>
    </row>
    <row r="4" spans="1:14" x14ac:dyDescent="0.25">
      <c r="A4" s="1">
        <v>42306</v>
      </c>
      <c r="B4" t="s">
        <v>22</v>
      </c>
      <c r="C4">
        <v>30</v>
      </c>
      <c r="D4">
        <v>56</v>
      </c>
      <c r="E4">
        <v>0</v>
      </c>
      <c r="F4" t="s">
        <v>83</v>
      </c>
      <c r="G4" t="s">
        <v>84</v>
      </c>
      <c r="H4" t="s">
        <v>82</v>
      </c>
      <c r="I4">
        <v>1</v>
      </c>
      <c r="J4">
        <v>0</v>
      </c>
      <c r="K4">
        <v>0</v>
      </c>
      <c r="L4">
        <f t="shared" si="0"/>
        <v>1</v>
      </c>
    </row>
    <row r="5" spans="1:14" x14ac:dyDescent="0.25">
      <c r="A5" s="1">
        <v>42309</v>
      </c>
      <c r="B5" t="s">
        <v>22</v>
      </c>
      <c r="C5">
        <v>60</v>
      </c>
      <c r="D5">
        <v>49</v>
      </c>
      <c r="E5">
        <v>0</v>
      </c>
      <c r="H5" t="s">
        <v>80</v>
      </c>
    </row>
    <row r="6" spans="1:14" x14ac:dyDescent="0.25">
      <c r="A6" s="1">
        <v>42310</v>
      </c>
      <c r="B6" t="s">
        <v>22</v>
      </c>
      <c r="C6">
        <v>60</v>
      </c>
      <c r="D6">
        <v>55</v>
      </c>
      <c r="E6">
        <v>0</v>
      </c>
      <c r="F6" t="s">
        <v>47</v>
      </c>
      <c r="G6" t="s">
        <v>85</v>
      </c>
      <c r="H6" t="s">
        <v>82</v>
      </c>
      <c r="I6">
        <v>1</v>
      </c>
      <c r="J6">
        <v>0</v>
      </c>
      <c r="K6">
        <v>0</v>
      </c>
      <c r="L6">
        <f t="shared" si="0"/>
        <v>1</v>
      </c>
    </row>
    <row r="7" spans="1:14" x14ac:dyDescent="0.25">
      <c r="A7" s="1">
        <v>42317</v>
      </c>
      <c r="B7" t="s">
        <v>22</v>
      </c>
      <c r="C7">
        <v>60</v>
      </c>
      <c r="D7">
        <v>41</v>
      </c>
      <c r="E7">
        <v>0</v>
      </c>
      <c r="F7" t="s">
        <v>47</v>
      </c>
      <c r="G7" t="s">
        <v>86</v>
      </c>
      <c r="H7" t="s">
        <v>82</v>
      </c>
      <c r="I7">
        <v>0</v>
      </c>
      <c r="J7">
        <v>0</v>
      </c>
      <c r="K7">
        <v>0</v>
      </c>
      <c r="L7">
        <f t="shared" si="0"/>
        <v>0</v>
      </c>
    </row>
    <row r="8" spans="1:14" x14ac:dyDescent="0.25">
      <c r="A8" s="1">
        <v>42319</v>
      </c>
      <c r="B8" t="s">
        <v>22</v>
      </c>
      <c r="D8">
        <v>66</v>
      </c>
      <c r="E8">
        <v>0</v>
      </c>
      <c r="F8" t="s">
        <v>47</v>
      </c>
      <c r="H8" t="s">
        <v>80</v>
      </c>
      <c r="I8">
        <v>1</v>
      </c>
      <c r="J8">
        <v>0</v>
      </c>
      <c r="K8">
        <v>0</v>
      </c>
      <c r="L8">
        <f t="shared" si="0"/>
        <v>1</v>
      </c>
    </row>
    <row r="9" spans="1:14" x14ac:dyDescent="0.25">
      <c r="A9" s="1">
        <v>42319</v>
      </c>
      <c r="B9" t="s">
        <v>22</v>
      </c>
      <c r="D9">
        <v>45</v>
      </c>
      <c r="E9">
        <v>0</v>
      </c>
      <c r="F9" t="s">
        <v>47</v>
      </c>
      <c r="H9" t="s">
        <v>80</v>
      </c>
      <c r="I9">
        <v>1</v>
      </c>
      <c r="J9">
        <v>0</v>
      </c>
      <c r="K9">
        <v>0</v>
      </c>
      <c r="L9">
        <f t="shared" si="0"/>
        <v>1</v>
      </c>
    </row>
    <row r="10" spans="1:14" x14ac:dyDescent="0.25">
      <c r="A10" s="1">
        <v>42320</v>
      </c>
      <c r="B10" t="s">
        <v>22</v>
      </c>
      <c r="D10">
        <v>65</v>
      </c>
      <c r="E10">
        <v>0</v>
      </c>
      <c r="F10" t="s">
        <v>87</v>
      </c>
      <c r="H10" t="s">
        <v>82</v>
      </c>
      <c r="I10">
        <v>1</v>
      </c>
      <c r="J10">
        <v>0</v>
      </c>
      <c r="K10">
        <v>0</v>
      </c>
      <c r="L10">
        <f t="shared" si="0"/>
        <v>1</v>
      </c>
    </row>
    <row r="11" spans="1:14" x14ac:dyDescent="0.25">
      <c r="A11" s="1">
        <v>42321</v>
      </c>
      <c r="B11" t="s">
        <v>22</v>
      </c>
      <c r="D11">
        <v>60</v>
      </c>
      <c r="E11">
        <v>0</v>
      </c>
      <c r="F11" t="s">
        <v>47</v>
      </c>
      <c r="H11" t="s">
        <v>82</v>
      </c>
      <c r="I11">
        <v>1</v>
      </c>
      <c r="J11">
        <v>0</v>
      </c>
      <c r="K11">
        <v>0</v>
      </c>
      <c r="L11">
        <f t="shared" si="0"/>
        <v>1</v>
      </c>
    </row>
    <row r="12" spans="1:14" x14ac:dyDescent="0.25">
      <c r="A12" s="1">
        <v>42321</v>
      </c>
      <c r="B12" t="s">
        <v>22</v>
      </c>
      <c r="D12">
        <v>47</v>
      </c>
      <c r="E12">
        <v>0</v>
      </c>
      <c r="F12" t="s">
        <v>47</v>
      </c>
      <c r="H12" t="s">
        <v>82</v>
      </c>
      <c r="I12">
        <v>1</v>
      </c>
      <c r="J12">
        <v>0</v>
      </c>
      <c r="K12">
        <v>0</v>
      </c>
      <c r="L12">
        <f t="shared" si="0"/>
        <v>1</v>
      </c>
    </row>
    <row r="13" spans="1:14" x14ac:dyDescent="0.25">
      <c r="A13" s="1">
        <v>42322</v>
      </c>
      <c r="B13" t="s">
        <v>22</v>
      </c>
      <c r="D13">
        <v>66</v>
      </c>
      <c r="E13">
        <v>0</v>
      </c>
      <c r="F13" t="s">
        <v>47</v>
      </c>
      <c r="H13" t="s">
        <v>82</v>
      </c>
      <c r="I13">
        <v>1</v>
      </c>
      <c r="J13">
        <v>0</v>
      </c>
      <c r="K13">
        <v>0</v>
      </c>
      <c r="L13">
        <f t="shared" si="0"/>
        <v>1</v>
      </c>
    </row>
    <row r="14" spans="1:14" x14ac:dyDescent="0.25">
      <c r="A14" s="1">
        <v>42324</v>
      </c>
      <c r="B14" t="s">
        <v>22</v>
      </c>
      <c r="D14">
        <v>59</v>
      </c>
      <c r="E14">
        <v>0</v>
      </c>
      <c r="F14" t="s">
        <v>47</v>
      </c>
      <c r="H14" t="s">
        <v>82</v>
      </c>
      <c r="I14">
        <v>1</v>
      </c>
      <c r="J14">
        <v>1</v>
      </c>
      <c r="K14">
        <v>1</v>
      </c>
      <c r="L14">
        <f t="shared" si="0"/>
        <v>3</v>
      </c>
    </row>
    <row r="15" spans="1:14" x14ac:dyDescent="0.25">
      <c r="A15" s="1">
        <v>42325</v>
      </c>
      <c r="B15" t="s">
        <v>22</v>
      </c>
      <c r="D15">
        <v>57</v>
      </c>
      <c r="E15">
        <v>0</v>
      </c>
      <c r="F15" t="s">
        <v>47</v>
      </c>
      <c r="H15" t="s">
        <v>82</v>
      </c>
      <c r="I15">
        <v>1</v>
      </c>
      <c r="J15">
        <v>0</v>
      </c>
      <c r="K15">
        <v>0</v>
      </c>
      <c r="L15">
        <f t="shared" si="0"/>
        <v>1</v>
      </c>
    </row>
    <row r="16" spans="1:14" x14ac:dyDescent="0.25">
      <c r="A16" s="1">
        <v>42328</v>
      </c>
      <c r="B16" t="s">
        <v>22</v>
      </c>
      <c r="D16">
        <v>66</v>
      </c>
      <c r="E16">
        <v>0</v>
      </c>
      <c r="F16" t="s">
        <v>47</v>
      </c>
      <c r="G16" t="s">
        <v>88</v>
      </c>
      <c r="H16" t="s">
        <v>80</v>
      </c>
      <c r="L16">
        <f t="shared" si="0"/>
        <v>0</v>
      </c>
    </row>
    <row r="17" spans="1:15" x14ac:dyDescent="0.25">
      <c r="A17" s="1">
        <v>42328</v>
      </c>
      <c r="B17" t="s">
        <v>89</v>
      </c>
      <c r="D17">
        <v>50</v>
      </c>
      <c r="E17">
        <v>0</v>
      </c>
      <c r="F17" t="s">
        <v>49</v>
      </c>
      <c r="G17" t="s">
        <v>88</v>
      </c>
      <c r="H17" t="s">
        <v>80</v>
      </c>
      <c r="L17">
        <f t="shared" si="0"/>
        <v>0</v>
      </c>
    </row>
    <row r="18" spans="1:15" x14ac:dyDescent="0.25">
      <c r="A18" s="1">
        <v>42328</v>
      </c>
      <c r="B18" t="s">
        <v>89</v>
      </c>
      <c r="D18">
        <v>68</v>
      </c>
      <c r="E18">
        <v>0</v>
      </c>
      <c r="F18" t="s">
        <v>49</v>
      </c>
      <c r="G18" t="s">
        <v>88</v>
      </c>
      <c r="H18" t="s">
        <v>80</v>
      </c>
      <c r="L18">
        <f t="shared" si="0"/>
        <v>0</v>
      </c>
    </row>
    <row r="19" spans="1:15" x14ac:dyDescent="0.25">
      <c r="A19" s="1">
        <v>42328</v>
      </c>
      <c r="B19" t="s">
        <v>22</v>
      </c>
      <c r="D19">
        <v>50</v>
      </c>
      <c r="E19">
        <v>0</v>
      </c>
      <c r="F19" t="s">
        <v>49</v>
      </c>
      <c r="G19" t="s">
        <v>90</v>
      </c>
      <c r="H19" t="s">
        <v>80</v>
      </c>
      <c r="I19">
        <v>1</v>
      </c>
      <c r="J19">
        <v>0</v>
      </c>
      <c r="K19">
        <v>0</v>
      </c>
      <c r="L19">
        <f t="shared" si="0"/>
        <v>1</v>
      </c>
    </row>
    <row r="20" spans="1:15" x14ac:dyDescent="0.25">
      <c r="A20" s="1">
        <v>42330</v>
      </c>
      <c r="B20" t="s">
        <v>89</v>
      </c>
      <c r="C20">
        <v>80</v>
      </c>
      <c r="D20">
        <v>37</v>
      </c>
      <c r="E20">
        <v>60</v>
      </c>
      <c r="F20" t="s">
        <v>47</v>
      </c>
      <c r="G20" t="s">
        <v>40</v>
      </c>
      <c r="H20" t="s">
        <v>110</v>
      </c>
      <c r="I20">
        <v>1</v>
      </c>
      <c r="J20">
        <v>0</v>
      </c>
      <c r="K20">
        <v>0</v>
      </c>
      <c r="L20">
        <f t="shared" si="0"/>
        <v>1</v>
      </c>
      <c r="M20" t="s">
        <v>111</v>
      </c>
    </row>
    <row r="21" spans="1:15" x14ac:dyDescent="0.25">
      <c r="A21" s="1">
        <v>42329</v>
      </c>
      <c r="B21" t="s">
        <v>22</v>
      </c>
      <c r="C21">
        <v>41</v>
      </c>
      <c r="D21">
        <v>32</v>
      </c>
      <c r="E21">
        <v>20</v>
      </c>
      <c r="F21" t="s">
        <v>47</v>
      </c>
      <c r="G21" t="s">
        <v>109</v>
      </c>
      <c r="H21" t="s">
        <v>110</v>
      </c>
      <c r="I21">
        <v>1</v>
      </c>
      <c r="J21">
        <v>0</v>
      </c>
      <c r="K21">
        <v>0</v>
      </c>
      <c r="L21">
        <f t="shared" si="0"/>
        <v>1</v>
      </c>
      <c r="M21" t="s">
        <v>112</v>
      </c>
    </row>
    <row r="22" spans="1:15" x14ac:dyDescent="0.25">
      <c r="A22" s="1">
        <v>42331</v>
      </c>
      <c r="B22" t="s">
        <v>22</v>
      </c>
      <c r="C22">
        <v>130</v>
      </c>
      <c r="D22">
        <v>71</v>
      </c>
      <c r="E22">
        <v>60</v>
      </c>
      <c r="F22" t="s">
        <v>47</v>
      </c>
      <c r="G22" t="s">
        <v>40</v>
      </c>
      <c r="H22" t="s">
        <v>110</v>
      </c>
      <c r="I22">
        <v>1</v>
      </c>
      <c r="J22">
        <v>0</v>
      </c>
      <c r="K22">
        <v>0</v>
      </c>
      <c r="L22">
        <f t="shared" si="0"/>
        <v>1</v>
      </c>
      <c r="M22" t="s">
        <v>113</v>
      </c>
    </row>
    <row r="23" spans="1:15" x14ac:dyDescent="0.25">
      <c r="A23" s="1">
        <v>42333</v>
      </c>
      <c r="B23" t="s">
        <v>22</v>
      </c>
      <c r="C23">
        <v>50</v>
      </c>
      <c r="D23">
        <v>50</v>
      </c>
      <c r="E23">
        <v>60</v>
      </c>
      <c r="F23" t="s">
        <v>47</v>
      </c>
      <c r="G23" t="s">
        <v>38</v>
      </c>
      <c r="H23" t="s">
        <v>110</v>
      </c>
      <c r="I23">
        <v>1</v>
      </c>
      <c r="J23">
        <v>0</v>
      </c>
      <c r="K23">
        <v>0</v>
      </c>
      <c r="L23">
        <f t="shared" si="0"/>
        <v>1</v>
      </c>
      <c r="M23" t="s">
        <v>113</v>
      </c>
    </row>
    <row r="24" spans="1:15" x14ac:dyDescent="0.25">
      <c r="A24" s="1">
        <v>42333</v>
      </c>
      <c r="B24" t="s">
        <v>22</v>
      </c>
      <c r="C24" t="s">
        <v>114</v>
      </c>
      <c r="G24" t="s">
        <v>38</v>
      </c>
      <c r="H24" t="s">
        <v>115</v>
      </c>
      <c r="O24" t="s">
        <v>116</v>
      </c>
    </row>
    <row r="25" spans="1:15" x14ac:dyDescent="0.25">
      <c r="B25" t="s">
        <v>22</v>
      </c>
      <c r="D25">
        <v>78</v>
      </c>
      <c r="G25" t="s">
        <v>45</v>
      </c>
      <c r="H25" t="s">
        <v>115</v>
      </c>
      <c r="I25">
        <v>1</v>
      </c>
      <c r="J25">
        <v>0</v>
      </c>
      <c r="K25">
        <v>0</v>
      </c>
      <c r="M25" t="s">
        <v>113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opLeftCell="A10" workbookViewId="0">
      <selection activeCell="A31" sqref="A30:XFD31"/>
    </sheetView>
  </sheetViews>
  <sheetFormatPr defaultRowHeight="15" x14ac:dyDescent="0.25"/>
  <cols>
    <col min="2" max="2" width="33.140625" bestFit="1" customWidth="1"/>
  </cols>
  <sheetData>
    <row r="1" spans="1:17" x14ac:dyDescent="0.25">
      <c r="A1" t="s">
        <v>20</v>
      </c>
      <c r="B1" t="s">
        <v>35</v>
      </c>
      <c r="C1" t="s">
        <v>21</v>
      </c>
      <c r="D1" t="s">
        <v>15</v>
      </c>
      <c r="E1" t="s">
        <v>118</v>
      </c>
      <c r="F1" t="s">
        <v>119</v>
      </c>
      <c r="G1" t="s">
        <v>2</v>
      </c>
      <c r="H1" t="s">
        <v>91</v>
      </c>
      <c r="I1" t="s">
        <v>92</v>
      </c>
      <c r="J1" t="s">
        <v>8</v>
      </c>
      <c r="K1" t="s">
        <v>93</v>
      </c>
      <c r="L1" t="s">
        <v>5</v>
      </c>
      <c r="M1" t="s">
        <v>94</v>
      </c>
      <c r="N1" t="s">
        <v>1</v>
      </c>
      <c r="O1" t="s">
        <v>95</v>
      </c>
      <c r="P1" t="s">
        <v>96</v>
      </c>
      <c r="Q1" t="s">
        <v>97</v>
      </c>
    </row>
    <row r="2" spans="1:17" x14ac:dyDescent="0.25">
      <c r="A2" s="1">
        <v>42325</v>
      </c>
      <c r="B2" s="1" t="s">
        <v>104</v>
      </c>
      <c r="C2" t="s">
        <v>98</v>
      </c>
      <c r="D2">
        <v>2</v>
      </c>
      <c r="G2">
        <v>41</v>
      </c>
      <c r="H2">
        <v>140</v>
      </c>
      <c r="I2" t="s">
        <v>99</v>
      </c>
      <c r="J2">
        <v>250</v>
      </c>
      <c r="K2">
        <v>0</v>
      </c>
      <c r="L2">
        <v>0</v>
      </c>
      <c r="N2" t="s">
        <v>47</v>
      </c>
      <c r="O2" t="s">
        <v>103</v>
      </c>
      <c r="P2">
        <v>80</v>
      </c>
      <c r="Q2">
        <v>29</v>
      </c>
    </row>
    <row r="3" spans="1:17" x14ac:dyDescent="0.25">
      <c r="A3" s="1">
        <v>42325</v>
      </c>
      <c r="B3" s="1" t="s">
        <v>104</v>
      </c>
      <c r="C3" t="s">
        <v>22</v>
      </c>
      <c r="D3">
        <v>2</v>
      </c>
      <c r="G3">
        <v>51</v>
      </c>
      <c r="H3">
        <v>180</v>
      </c>
      <c r="I3" t="s">
        <v>100</v>
      </c>
      <c r="J3">
        <v>60</v>
      </c>
      <c r="K3">
        <v>1</v>
      </c>
      <c r="L3">
        <v>1</v>
      </c>
      <c r="M3">
        <v>170</v>
      </c>
      <c r="N3" t="s">
        <v>47</v>
      </c>
      <c r="O3" t="s">
        <v>102</v>
      </c>
      <c r="P3">
        <f>16*60</f>
        <v>960</v>
      </c>
      <c r="Q3">
        <v>29</v>
      </c>
    </row>
    <row r="4" spans="1:17" x14ac:dyDescent="0.25">
      <c r="A4" s="1">
        <v>42325</v>
      </c>
      <c r="B4" s="1" t="s">
        <v>121</v>
      </c>
      <c r="C4" t="s">
        <v>23</v>
      </c>
      <c r="D4">
        <v>1</v>
      </c>
      <c r="G4">
        <v>49</v>
      </c>
      <c r="H4">
        <v>140</v>
      </c>
      <c r="I4" t="s">
        <v>99</v>
      </c>
      <c r="J4">
        <v>90</v>
      </c>
      <c r="K4">
        <v>0</v>
      </c>
      <c r="L4">
        <v>0</v>
      </c>
      <c r="M4">
        <v>247</v>
      </c>
      <c r="N4" t="s">
        <v>47</v>
      </c>
      <c r="P4">
        <v>649</v>
      </c>
      <c r="Q4">
        <v>30</v>
      </c>
    </row>
    <row r="5" spans="1:17" x14ac:dyDescent="0.25">
      <c r="A5" s="1">
        <v>42326</v>
      </c>
      <c r="B5" s="1" t="s">
        <v>105</v>
      </c>
      <c r="C5" t="s">
        <v>23</v>
      </c>
      <c r="D5">
        <v>0</v>
      </c>
      <c r="G5">
        <v>43</v>
      </c>
      <c r="H5">
        <v>119</v>
      </c>
      <c r="I5" t="s">
        <v>100</v>
      </c>
      <c r="J5">
        <v>110</v>
      </c>
      <c r="K5">
        <v>1</v>
      </c>
      <c r="L5">
        <v>1</v>
      </c>
      <c r="M5">
        <v>410</v>
      </c>
      <c r="N5" t="s">
        <v>47</v>
      </c>
      <c r="O5" t="s">
        <v>102</v>
      </c>
      <c r="P5">
        <f>17*60</f>
        <v>1020</v>
      </c>
      <c r="Q5">
        <v>29</v>
      </c>
    </row>
    <row r="6" spans="1:17" x14ac:dyDescent="0.25">
      <c r="A6" s="1">
        <v>42326</v>
      </c>
      <c r="B6" s="1" t="s">
        <v>105</v>
      </c>
      <c r="C6" t="s">
        <v>22</v>
      </c>
      <c r="D6">
        <v>1</v>
      </c>
      <c r="G6">
        <v>36</v>
      </c>
      <c r="H6">
        <v>120</v>
      </c>
      <c r="I6" t="s">
        <v>99</v>
      </c>
      <c r="J6">
        <v>20</v>
      </c>
      <c r="K6">
        <v>1</v>
      </c>
      <c r="L6">
        <v>1</v>
      </c>
      <c r="N6" t="s">
        <v>27</v>
      </c>
      <c r="O6" t="s">
        <v>103</v>
      </c>
      <c r="P6">
        <v>580</v>
      </c>
      <c r="Q6">
        <v>29</v>
      </c>
    </row>
    <row r="7" spans="1:17" x14ac:dyDescent="0.25">
      <c r="A7" s="1">
        <v>42327</v>
      </c>
      <c r="B7" s="1"/>
      <c r="C7" t="s">
        <v>22</v>
      </c>
      <c r="D7">
        <v>2</v>
      </c>
      <c r="G7">
        <v>47</v>
      </c>
      <c r="H7">
        <v>220</v>
      </c>
      <c r="I7" t="s">
        <v>99</v>
      </c>
      <c r="J7">
        <v>90</v>
      </c>
      <c r="K7">
        <v>0</v>
      </c>
      <c r="L7">
        <v>0</v>
      </c>
      <c r="M7">
        <v>270</v>
      </c>
      <c r="N7" t="s">
        <v>47</v>
      </c>
      <c r="O7" t="s">
        <v>103</v>
      </c>
      <c r="P7">
        <v>335</v>
      </c>
      <c r="Q7">
        <v>28</v>
      </c>
    </row>
    <row r="8" spans="1:17" x14ac:dyDescent="0.25">
      <c r="A8" s="1">
        <v>42328</v>
      </c>
      <c r="B8" s="1" t="s">
        <v>106</v>
      </c>
      <c r="C8" t="s">
        <v>23</v>
      </c>
      <c r="D8">
        <v>4</v>
      </c>
      <c r="G8">
        <v>45</v>
      </c>
      <c r="H8">
        <v>135</v>
      </c>
      <c r="I8" t="s">
        <v>101</v>
      </c>
      <c r="J8">
        <v>15</v>
      </c>
      <c r="K8">
        <v>0</v>
      </c>
      <c r="L8">
        <v>0</v>
      </c>
      <c r="M8">
        <v>150</v>
      </c>
      <c r="N8" t="s">
        <v>47</v>
      </c>
      <c r="O8" t="s">
        <v>103</v>
      </c>
      <c r="P8">
        <v>62</v>
      </c>
      <c r="Q8">
        <v>28</v>
      </c>
    </row>
    <row r="9" spans="1:17" x14ac:dyDescent="0.25">
      <c r="A9" s="1">
        <v>42329</v>
      </c>
      <c r="B9" s="1" t="s">
        <v>105</v>
      </c>
      <c r="C9" t="s">
        <v>22</v>
      </c>
      <c r="D9">
        <v>1</v>
      </c>
      <c r="G9">
        <v>40</v>
      </c>
      <c r="H9">
        <v>90</v>
      </c>
      <c r="I9" t="s">
        <v>101</v>
      </c>
      <c r="J9">
        <v>90</v>
      </c>
      <c r="K9">
        <v>1</v>
      </c>
      <c r="L9">
        <v>1</v>
      </c>
      <c r="M9">
        <v>150</v>
      </c>
      <c r="N9" t="s">
        <v>47</v>
      </c>
      <c r="O9" t="s">
        <v>102</v>
      </c>
      <c r="P9">
        <f>15*60</f>
        <v>900</v>
      </c>
      <c r="Q9">
        <v>29</v>
      </c>
    </row>
    <row r="10" spans="1:17" x14ac:dyDescent="0.25">
      <c r="A10" s="1">
        <v>42333</v>
      </c>
      <c r="B10" s="1" t="s">
        <v>107</v>
      </c>
      <c r="C10" t="s">
        <v>22</v>
      </c>
      <c r="D10">
        <v>3</v>
      </c>
      <c r="G10">
        <v>44</v>
      </c>
      <c r="H10">
        <v>114</v>
      </c>
      <c r="I10" t="s">
        <v>108</v>
      </c>
      <c r="J10">
        <v>15</v>
      </c>
      <c r="K10">
        <v>0</v>
      </c>
      <c r="L10">
        <v>0</v>
      </c>
      <c r="M10">
        <v>30</v>
      </c>
      <c r="N10" t="s">
        <v>47</v>
      </c>
      <c r="O10" t="s">
        <v>103</v>
      </c>
      <c r="P10">
        <v>120</v>
      </c>
      <c r="Q10">
        <v>28</v>
      </c>
    </row>
    <row r="11" spans="1:17" x14ac:dyDescent="0.25">
      <c r="A11" s="1">
        <v>42333</v>
      </c>
      <c r="B11" s="1" t="s">
        <v>107</v>
      </c>
      <c r="C11" t="s">
        <v>22</v>
      </c>
      <c r="D11">
        <v>2</v>
      </c>
      <c r="G11">
        <v>53</v>
      </c>
      <c r="H11">
        <v>180</v>
      </c>
      <c r="I11" t="s">
        <v>100</v>
      </c>
      <c r="J11">
        <v>10</v>
      </c>
      <c r="K11">
        <v>0</v>
      </c>
      <c r="L11">
        <v>0</v>
      </c>
      <c r="M11">
        <v>120</v>
      </c>
      <c r="N11" t="s">
        <v>47</v>
      </c>
      <c r="O11" t="s">
        <v>103</v>
      </c>
      <c r="P11">
        <v>196</v>
      </c>
      <c r="Q11">
        <v>28</v>
      </c>
    </row>
    <row r="12" spans="1:17" x14ac:dyDescent="0.25">
      <c r="A12" s="1">
        <v>42334</v>
      </c>
      <c r="B12" s="1" t="s">
        <v>117</v>
      </c>
      <c r="C12" t="s">
        <v>22</v>
      </c>
      <c r="D12">
        <v>0</v>
      </c>
      <c r="E12">
        <v>1</v>
      </c>
      <c r="G12">
        <v>47</v>
      </c>
      <c r="H12">
        <v>164</v>
      </c>
      <c r="I12" t="s">
        <v>108</v>
      </c>
      <c r="J12">
        <v>25</v>
      </c>
      <c r="K12">
        <v>0</v>
      </c>
      <c r="L12">
        <v>0</v>
      </c>
      <c r="M12">
        <v>120</v>
      </c>
      <c r="N12" t="s">
        <v>27</v>
      </c>
      <c r="O12" t="s">
        <v>103</v>
      </c>
      <c r="P12">
        <v>210</v>
      </c>
      <c r="Q12">
        <v>27</v>
      </c>
    </row>
    <row r="13" spans="1:17" x14ac:dyDescent="0.25">
      <c r="A13" s="1">
        <v>42335</v>
      </c>
      <c r="B13" s="1" t="s">
        <v>107</v>
      </c>
      <c r="C13" t="s">
        <v>22</v>
      </c>
      <c r="D13">
        <v>1</v>
      </c>
      <c r="E13">
        <v>3</v>
      </c>
      <c r="F13">
        <v>1</v>
      </c>
      <c r="G13">
        <v>48</v>
      </c>
      <c r="H13">
        <v>111</v>
      </c>
      <c r="I13" t="s">
        <v>108</v>
      </c>
      <c r="J13">
        <v>5</v>
      </c>
      <c r="K13">
        <v>0</v>
      </c>
      <c r="L13">
        <v>0</v>
      </c>
      <c r="M13">
        <v>5</v>
      </c>
      <c r="N13" t="s">
        <v>124</v>
      </c>
      <c r="O13" t="s">
        <v>103</v>
      </c>
      <c r="P13">
        <v>259</v>
      </c>
      <c r="Q13">
        <v>27</v>
      </c>
    </row>
    <row r="14" spans="1:17" x14ac:dyDescent="0.25">
      <c r="A14" s="1">
        <v>42335</v>
      </c>
      <c r="B14" s="1" t="s">
        <v>107</v>
      </c>
      <c r="C14" t="s">
        <v>23</v>
      </c>
      <c r="D14">
        <v>4</v>
      </c>
      <c r="E14">
        <v>4</v>
      </c>
      <c r="G14">
        <v>52</v>
      </c>
      <c r="H14">
        <v>140</v>
      </c>
      <c r="I14" t="s">
        <v>100</v>
      </c>
      <c r="J14">
        <v>10</v>
      </c>
      <c r="K14">
        <v>0</v>
      </c>
      <c r="L14">
        <v>0</v>
      </c>
      <c r="M14">
        <v>20</v>
      </c>
      <c r="N14" t="s">
        <v>47</v>
      </c>
      <c r="O14" t="s">
        <v>103</v>
      </c>
      <c r="P14">
        <v>100</v>
      </c>
      <c r="Q14">
        <v>27</v>
      </c>
    </row>
    <row r="15" spans="1:17" x14ac:dyDescent="0.25">
      <c r="A15" s="1">
        <v>42338</v>
      </c>
      <c r="B15" s="1" t="s">
        <v>120</v>
      </c>
      <c r="C15" t="s">
        <v>22</v>
      </c>
      <c r="D15">
        <v>0</v>
      </c>
      <c r="E15">
        <v>1</v>
      </c>
      <c r="F15">
        <v>1</v>
      </c>
      <c r="G15">
        <v>57</v>
      </c>
      <c r="H15">
        <v>240</v>
      </c>
      <c r="I15" t="s">
        <v>108</v>
      </c>
      <c r="J15">
        <v>20</v>
      </c>
      <c r="K15">
        <v>0</v>
      </c>
      <c r="L15">
        <v>0</v>
      </c>
      <c r="M15">
        <v>30</v>
      </c>
      <c r="N15" t="s">
        <v>47</v>
      </c>
      <c r="O15" t="s">
        <v>103</v>
      </c>
      <c r="P15">
        <v>172</v>
      </c>
      <c r="Q15">
        <v>28</v>
      </c>
    </row>
    <row r="16" spans="1:17" x14ac:dyDescent="0.25">
      <c r="A16" s="1">
        <v>42338</v>
      </c>
      <c r="B16" s="1" t="s">
        <v>120</v>
      </c>
      <c r="C16" t="s">
        <v>22</v>
      </c>
      <c r="D16">
        <v>0</v>
      </c>
      <c r="E16">
        <v>1</v>
      </c>
      <c r="G16">
        <v>43</v>
      </c>
      <c r="H16">
        <v>160</v>
      </c>
      <c r="I16" t="s">
        <v>100</v>
      </c>
      <c r="J16">
        <v>300</v>
      </c>
      <c r="K16">
        <v>1</v>
      </c>
      <c r="L16">
        <v>0</v>
      </c>
      <c r="N16" t="s">
        <v>124</v>
      </c>
      <c r="O16" t="s">
        <v>102</v>
      </c>
      <c r="P16">
        <f>22*60</f>
        <v>1320</v>
      </c>
      <c r="Q16">
        <v>28</v>
      </c>
    </row>
    <row r="17" spans="1:17" x14ac:dyDescent="0.25">
      <c r="A17" s="1">
        <v>42339</v>
      </c>
      <c r="B17" s="1" t="s">
        <v>121</v>
      </c>
      <c r="C17" t="s">
        <v>23</v>
      </c>
      <c r="D17">
        <v>0</v>
      </c>
      <c r="E17">
        <v>1</v>
      </c>
      <c r="F17">
        <v>1</v>
      </c>
      <c r="G17">
        <v>54</v>
      </c>
      <c r="H17">
        <v>120</v>
      </c>
      <c r="I17" t="s">
        <v>108</v>
      </c>
      <c r="J17">
        <v>1000</v>
      </c>
      <c r="K17">
        <v>0</v>
      </c>
      <c r="L17">
        <v>0</v>
      </c>
      <c r="N17" t="s">
        <v>47</v>
      </c>
      <c r="O17" t="s">
        <v>103</v>
      </c>
      <c r="P17">
        <v>1055</v>
      </c>
      <c r="Q17">
        <v>26</v>
      </c>
    </row>
    <row r="18" spans="1:17" x14ac:dyDescent="0.25">
      <c r="A18" s="1">
        <v>42339</v>
      </c>
      <c r="B18" s="1" t="s">
        <v>121</v>
      </c>
      <c r="C18" t="s">
        <v>23</v>
      </c>
      <c r="D18">
        <v>0</v>
      </c>
      <c r="E18">
        <v>1</v>
      </c>
      <c r="G18">
        <v>53</v>
      </c>
      <c r="H18">
        <v>120</v>
      </c>
      <c r="I18" t="s">
        <v>100</v>
      </c>
      <c r="J18">
        <v>1000</v>
      </c>
      <c r="K18">
        <v>1</v>
      </c>
      <c r="L18">
        <v>0</v>
      </c>
      <c r="N18" t="s">
        <v>47</v>
      </c>
      <c r="O18" t="s">
        <v>103</v>
      </c>
      <c r="P18">
        <v>392</v>
      </c>
      <c r="Q18">
        <v>26</v>
      </c>
    </row>
    <row r="19" spans="1:17" x14ac:dyDescent="0.25">
      <c r="A19" s="1">
        <v>42340</v>
      </c>
      <c r="B19" s="1" t="s">
        <v>122</v>
      </c>
      <c r="C19" t="s">
        <v>22</v>
      </c>
      <c r="D19">
        <v>0</v>
      </c>
      <c r="E19">
        <v>0</v>
      </c>
      <c r="F19">
        <v>0</v>
      </c>
      <c r="G19">
        <v>48</v>
      </c>
      <c r="H19">
        <v>143</v>
      </c>
      <c r="I19" t="s">
        <v>108</v>
      </c>
      <c r="J19">
        <v>210</v>
      </c>
      <c r="K19">
        <v>0</v>
      </c>
      <c r="L19">
        <v>0</v>
      </c>
      <c r="N19" t="s">
        <v>47</v>
      </c>
      <c r="O19" t="s">
        <v>102</v>
      </c>
      <c r="P19">
        <f>20*60</f>
        <v>1200</v>
      </c>
      <c r="Q19">
        <v>29</v>
      </c>
    </row>
    <row r="20" spans="1:17" x14ac:dyDescent="0.25">
      <c r="A20" s="1">
        <v>42340</v>
      </c>
      <c r="B20" s="1" t="s">
        <v>123</v>
      </c>
      <c r="C20" t="s">
        <v>23</v>
      </c>
      <c r="D20">
        <v>0</v>
      </c>
      <c r="E20">
        <v>3</v>
      </c>
      <c r="F20">
        <v>4</v>
      </c>
      <c r="G20">
        <v>43</v>
      </c>
      <c r="H20">
        <v>140</v>
      </c>
      <c r="I20" t="s">
        <v>108</v>
      </c>
      <c r="J20">
        <v>25</v>
      </c>
      <c r="K20">
        <v>0</v>
      </c>
      <c r="L20">
        <v>0</v>
      </c>
      <c r="M20">
        <v>60</v>
      </c>
      <c r="N20" t="s">
        <v>47</v>
      </c>
      <c r="O20" t="s">
        <v>103</v>
      </c>
      <c r="P20">
        <v>320</v>
      </c>
      <c r="Q20">
        <v>28</v>
      </c>
    </row>
    <row r="21" spans="1:17" x14ac:dyDescent="0.25">
      <c r="A21" s="1">
        <v>42345</v>
      </c>
      <c r="B21" s="1" t="s">
        <v>122</v>
      </c>
      <c r="C21" t="s">
        <v>22</v>
      </c>
      <c r="D21">
        <v>0</v>
      </c>
      <c r="E21">
        <v>2</v>
      </c>
      <c r="F21">
        <v>2</v>
      </c>
      <c r="G21">
        <v>47</v>
      </c>
      <c r="H21">
        <v>150</v>
      </c>
      <c r="I21" t="s">
        <v>126</v>
      </c>
      <c r="J21">
        <v>20</v>
      </c>
      <c r="K21">
        <v>0</v>
      </c>
      <c r="L21">
        <v>0</v>
      </c>
      <c r="M21">
        <v>90</v>
      </c>
      <c r="N21" t="s">
        <v>128</v>
      </c>
      <c r="O21" t="s">
        <v>103</v>
      </c>
      <c r="P21">
        <v>240</v>
      </c>
      <c r="Q21">
        <v>28</v>
      </c>
    </row>
    <row r="22" spans="1:17" x14ac:dyDescent="0.25">
      <c r="A22" s="1">
        <v>42345</v>
      </c>
      <c r="B22" s="1" t="s">
        <v>125</v>
      </c>
      <c r="C22" t="s">
        <v>22</v>
      </c>
      <c r="D22">
        <v>1</v>
      </c>
      <c r="E22">
        <v>5</v>
      </c>
      <c r="F22">
        <v>2</v>
      </c>
      <c r="G22">
        <v>45</v>
      </c>
      <c r="H22">
        <v>120</v>
      </c>
      <c r="I22" t="s">
        <v>127</v>
      </c>
      <c r="J22">
        <v>35</v>
      </c>
      <c r="K22">
        <v>0</v>
      </c>
      <c r="L22">
        <v>0</v>
      </c>
      <c r="M22">
        <v>90</v>
      </c>
      <c r="N22" t="s">
        <v>128</v>
      </c>
      <c r="O22" t="s">
        <v>103</v>
      </c>
      <c r="P22">
        <v>210</v>
      </c>
      <c r="Q22">
        <v>28</v>
      </c>
    </row>
    <row r="23" spans="1:17" x14ac:dyDescent="0.25">
      <c r="A23" s="1">
        <v>42345</v>
      </c>
      <c r="B23" s="1" t="s">
        <v>125</v>
      </c>
      <c r="C23" t="s">
        <v>22</v>
      </c>
      <c r="D23">
        <v>2</v>
      </c>
      <c r="E23">
        <v>2</v>
      </c>
      <c r="F23">
        <v>6</v>
      </c>
      <c r="G23">
        <v>52</v>
      </c>
      <c r="H23">
        <v>131</v>
      </c>
      <c r="I23" t="s">
        <v>126</v>
      </c>
      <c r="J23">
        <v>250</v>
      </c>
      <c r="K23">
        <v>0</v>
      </c>
      <c r="L23">
        <v>0</v>
      </c>
      <c r="N23" t="s">
        <v>128</v>
      </c>
      <c r="O23" t="s">
        <v>103</v>
      </c>
      <c r="P23">
        <v>247</v>
      </c>
      <c r="Q23">
        <v>28</v>
      </c>
    </row>
    <row r="24" spans="1:17" x14ac:dyDescent="0.25">
      <c r="A24" s="1">
        <v>42345</v>
      </c>
      <c r="B24" s="1" t="s">
        <v>125</v>
      </c>
      <c r="C24" t="s">
        <v>22</v>
      </c>
      <c r="D24">
        <v>3</v>
      </c>
      <c r="E24">
        <v>6</v>
      </c>
      <c r="F24">
        <v>6</v>
      </c>
      <c r="G24">
        <v>50</v>
      </c>
      <c r="H24">
        <v>120</v>
      </c>
      <c r="I24" t="s">
        <v>126</v>
      </c>
      <c r="J24">
        <v>400</v>
      </c>
      <c r="K24">
        <v>0</v>
      </c>
      <c r="L24">
        <v>0</v>
      </c>
      <c r="N24" t="s">
        <v>128</v>
      </c>
      <c r="O24" t="s">
        <v>103</v>
      </c>
      <c r="P24">
        <v>10</v>
      </c>
      <c r="Q24">
        <v>30</v>
      </c>
    </row>
    <row r="25" spans="1:17" x14ac:dyDescent="0.25">
      <c r="A25" s="1">
        <v>42345</v>
      </c>
      <c r="B25" s="1" t="s">
        <v>125</v>
      </c>
      <c r="C25" t="s">
        <v>22</v>
      </c>
      <c r="D25">
        <v>3</v>
      </c>
      <c r="E25">
        <v>4</v>
      </c>
      <c r="G25">
        <v>54</v>
      </c>
      <c r="H25">
        <f>4*60</f>
        <v>240</v>
      </c>
      <c r="I25" t="s">
        <v>127</v>
      </c>
      <c r="J25">
        <v>40</v>
      </c>
      <c r="K25">
        <v>0</v>
      </c>
      <c r="L25">
        <v>0</v>
      </c>
      <c r="M25">
        <v>90</v>
      </c>
      <c r="N25" t="s">
        <v>47</v>
      </c>
      <c r="O25" t="s">
        <v>103</v>
      </c>
      <c r="P25">
        <v>99</v>
      </c>
      <c r="Q25">
        <v>30</v>
      </c>
    </row>
    <row r="26" spans="1:17" x14ac:dyDescent="0.25">
      <c r="A26" s="1">
        <v>42346</v>
      </c>
      <c r="B26" s="1" t="s">
        <v>125</v>
      </c>
      <c r="C26" t="s">
        <v>22</v>
      </c>
      <c r="D26">
        <v>0</v>
      </c>
      <c r="F26">
        <v>1</v>
      </c>
      <c r="G26">
        <v>44</v>
      </c>
      <c r="H26">
        <v>152</v>
      </c>
      <c r="I26" t="s">
        <v>100</v>
      </c>
      <c r="J26">
        <v>30</v>
      </c>
      <c r="K26">
        <v>1</v>
      </c>
      <c r="L26">
        <v>0</v>
      </c>
      <c r="M26">
        <v>79</v>
      </c>
      <c r="N26" t="s">
        <v>47</v>
      </c>
      <c r="O26" t="s">
        <v>103</v>
      </c>
      <c r="P26">
        <v>251</v>
      </c>
      <c r="Q26">
        <v>28</v>
      </c>
    </row>
    <row r="27" spans="1:17" x14ac:dyDescent="0.25">
      <c r="A27" s="1">
        <v>42346</v>
      </c>
      <c r="B27" s="1" t="s">
        <v>125</v>
      </c>
      <c r="C27" t="s">
        <v>22</v>
      </c>
      <c r="D27">
        <v>2</v>
      </c>
      <c r="E27">
        <v>1</v>
      </c>
      <c r="F27">
        <v>1</v>
      </c>
      <c r="G27">
        <v>45</v>
      </c>
      <c r="H27">
        <v>120</v>
      </c>
      <c r="I27" t="s">
        <v>108</v>
      </c>
      <c r="J27">
        <v>30</v>
      </c>
      <c r="K27">
        <v>0</v>
      </c>
      <c r="L27">
        <v>0</v>
      </c>
      <c r="M27">
        <v>120</v>
      </c>
      <c r="N27" t="s">
        <v>47</v>
      </c>
      <c r="O27" t="s">
        <v>103</v>
      </c>
      <c r="P27">
        <v>89</v>
      </c>
      <c r="Q27">
        <v>28</v>
      </c>
    </row>
    <row r="28" spans="1:17" x14ac:dyDescent="0.25">
      <c r="A28" s="1">
        <v>42346</v>
      </c>
      <c r="B28" s="1" t="s">
        <v>129</v>
      </c>
      <c r="C28" t="s">
        <v>22</v>
      </c>
      <c r="D28">
        <v>0</v>
      </c>
      <c r="F28">
        <v>1</v>
      </c>
      <c r="G28">
        <v>39</v>
      </c>
      <c r="H28">
        <v>190</v>
      </c>
      <c r="I28" t="s">
        <v>100</v>
      </c>
      <c r="J28">
        <v>110</v>
      </c>
      <c r="K28">
        <v>0</v>
      </c>
      <c r="L28">
        <v>0</v>
      </c>
      <c r="N28" t="s">
        <v>47</v>
      </c>
      <c r="O28" t="s">
        <v>103</v>
      </c>
      <c r="P28">
        <v>385</v>
      </c>
      <c r="Q28">
        <v>28</v>
      </c>
    </row>
    <row r="29" spans="1:17" x14ac:dyDescent="0.25">
      <c r="A29" s="1">
        <v>42346</v>
      </c>
      <c r="B29" s="1" t="s">
        <v>129</v>
      </c>
      <c r="C29" t="s">
        <v>22</v>
      </c>
      <c r="D29">
        <v>0</v>
      </c>
      <c r="E29">
        <v>2</v>
      </c>
      <c r="F29">
        <v>2</v>
      </c>
      <c r="G29">
        <v>42</v>
      </c>
      <c r="H29">
        <v>126</v>
      </c>
      <c r="I29" t="s">
        <v>108</v>
      </c>
      <c r="J29">
        <v>130</v>
      </c>
      <c r="K29">
        <v>0</v>
      </c>
      <c r="L29">
        <v>0</v>
      </c>
      <c r="N29" t="s">
        <v>124</v>
      </c>
      <c r="O29" t="s">
        <v>103</v>
      </c>
      <c r="P29">
        <f>6*60</f>
        <v>360</v>
      </c>
      <c r="Q29">
        <v>29</v>
      </c>
    </row>
    <row r="30" spans="1:17" x14ac:dyDescent="0.25">
      <c r="A30" s="1">
        <v>42349</v>
      </c>
      <c r="B30" s="1" t="s">
        <v>107</v>
      </c>
      <c r="C30" t="s">
        <v>22</v>
      </c>
      <c r="D30">
        <v>1</v>
      </c>
      <c r="F30">
        <v>3</v>
      </c>
      <c r="G30">
        <v>58</v>
      </c>
      <c r="H30">
        <v>244</v>
      </c>
      <c r="I30" t="s">
        <v>100</v>
      </c>
      <c r="J30">
        <v>25</v>
      </c>
      <c r="K30">
        <v>1</v>
      </c>
      <c r="L30">
        <v>0</v>
      </c>
      <c r="M30">
        <v>89</v>
      </c>
      <c r="N30" t="s">
        <v>27</v>
      </c>
      <c r="O30" t="s">
        <v>103</v>
      </c>
      <c r="P30">
        <v>144</v>
      </c>
      <c r="Q30">
        <v>28</v>
      </c>
    </row>
    <row r="31" spans="1:17" x14ac:dyDescent="0.25">
      <c r="A31" s="1">
        <v>42349</v>
      </c>
      <c r="B31" s="1" t="s">
        <v>123</v>
      </c>
      <c r="C31" t="s">
        <v>22</v>
      </c>
      <c r="D31">
        <v>0</v>
      </c>
      <c r="E31">
        <v>2</v>
      </c>
      <c r="F31">
        <v>1</v>
      </c>
      <c r="G31">
        <v>46</v>
      </c>
      <c r="H31">
        <v>116</v>
      </c>
      <c r="I31" t="s">
        <v>108</v>
      </c>
      <c r="J31">
        <v>10</v>
      </c>
      <c r="K31">
        <v>0</v>
      </c>
      <c r="L31">
        <v>0</v>
      </c>
      <c r="M31">
        <v>834</v>
      </c>
      <c r="N31" t="s">
        <v>47</v>
      </c>
      <c r="O31" t="s">
        <v>103</v>
      </c>
      <c r="P31">
        <v>834</v>
      </c>
      <c r="Q31">
        <v>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topLeftCell="F1" workbookViewId="0">
      <selection activeCell="I51" sqref="I51"/>
    </sheetView>
  </sheetViews>
  <sheetFormatPr defaultRowHeight="15" x14ac:dyDescent="0.25"/>
  <sheetData>
    <row r="1" spans="1:24" x14ac:dyDescent="0.25">
      <c r="A1" t="s">
        <v>20</v>
      </c>
      <c r="B1" t="s">
        <v>35</v>
      </c>
      <c r="C1" t="s">
        <v>32</v>
      </c>
      <c r="D1" t="s">
        <v>21</v>
      </c>
      <c r="E1" t="s">
        <v>19</v>
      </c>
      <c r="F1" t="s">
        <v>0</v>
      </c>
      <c r="G1" t="s">
        <v>1</v>
      </c>
      <c r="H1" t="s">
        <v>2</v>
      </c>
      <c r="I1" t="s">
        <v>3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34</v>
      </c>
      <c r="Q1" t="s">
        <v>33</v>
      </c>
      <c r="R1" t="s">
        <v>10</v>
      </c>
      <c r="S1" t="s">
        <v>11</v>
      </c>
      <c r="T1" t="s">
        <v>12</v>
      </c>
      <c r="U1" t="s">
        <v>13</v>
      </c>
      <c r="V1" t="s">
        <v>14</v>
      </c>
      <c r="W1" t="s">
        <v>15</v>
      </c>
    </row>
    <row r="2" spans="1:24" x14ac:dyDescent="0.25">
      <c r="A2" s="1">
        <v>42299</v>
      </c>
      <c r="B2" s="1" t="s">
        <v>46</v>
      </c>
      <c r="C2" s="1"/>
      <c r="D2" t="s">
        <v>22</v>
      </c>
      <c r="E2">
        <v>285</v>
      </c>
      <c r="F2" s="2">
        <v>133</v>
      </c>
      <c r="G2" t="s">
        <v>26</v>
      </c>
      <c r="H2">
        <v>44</v>
      </c>
      <c r="I2">
        <v>30</v>
      </c>
      <c r="J2" t="s">
        <v>17</v>
      </c>
      <c r="K2">
        <v>0</v>
      </c>
      <c r="L2">
        <v>0</v>
      </c>
      <c r="M2">
        <v>0</v>
      </c>
      <c r="N2">
        <v>20</v>
      </c>
      <c r="O2">
        <v>30</v>
      </c>
      <c r="P2" s="2">
        <f t="shared" ref="P2:P37" si="0">N2/O2</f>
        <v>0.66666666666666663</v>
      </c>
      <c r="Q2">
        <v>480</v>
      </c>
      <c r="R2" t="s">
        <v>30</v>
      </c>
      <c r="S2" s="3">
        <v>85</v>
      </c>
      <c r="T2" s="3">
        <v>11.5</v>
      </c>
      <c r="U2">
        <v>0</v>
      </c>
      <c r="V2">
        <v>30</v>
      </c>
      <c r="W2">
        <v>4</v>
      </c>
    </row>
    <row r="3" spans="1:24" x14ac:dyDescent="0.25">
      <c r="A3" s="1">
        <v>42299</v>
      </c>
      <c r="B3" s="1" t="s">
        <v>46</v>
      </c>
      <c r="C3" s="1"/>
      <c r="D3" t="s">
        <v>22</v>
      </c>
      <c r="E3">
        <v>500</v>
      </c>
      <c r="F3" s="2">
        <v>159</v>
      </c>
      <c r="G3" t="s">
        <v>26</v>
      </c>
      <c r="H3">
        <v>43</v>
      </c>
      <c r="I3">
        <v>0</v>
      </c>
      <c r="J3" t="s">
        <v>17</v>
      </c>
      <c r="K3">
        <v>0</v>
      </c>
      <c r="L3">
        <v>0</v>
      </c>
      <c r="M3">
        <v>0</v>
      </c>
      <c r="N3">
        <v>150</v>
      </c>
      <c r="O3">
        <v>296</v>
      </c>
      <c r="P3" s="2">
        <f t="shared" si="0"/>
        <v>0.5067567567567568</v>
      </c>
      <c r="Q3">
        <v>978</v>
      </c>
      <c r="R3" t="s">
        <v>28</v>
      </c>
      <c r="S3" s="3">
        <v>103</v>
      </c>
      <c r="T3" s="3">
        <v>11.6</v>
      </c>
      <c r="U3">
        <v>1</v>
      </c>
      <c r="V3">
        <v>900</v>
      </c>
      <c r="W3">
        <v>0</v>
      </c>
    </row>
    <row r="4" spans="1:24" x14ac:dyDescent="0.25">
      <c r="A4" s="1">
        <v>42300</v>
      </c>
      <c r="B4" s="1" t="s">
        <v>40</v>
      </c>
      <c r="C4" s="1"/>
      <c r="D4" t="s">
        <v>22</v>
      </c>
      <c r="E4">
        <v>498</v>
      </c>
      <c r="F4" s="2">
        <v>120</v>
      </c>
      <c r="G4" t="s">
        <v>27</v>
      </c>
      <c r="H4">
        <v>44</v>
      </c>
      <c r="I4">
        <v>0</v>
      </c>
      <c r="J4" t="s">
        <v>17</v>
      </c>
      <c r="K4">
        <v>0</v>
      </c>
      <c r="L4">
        <v>0</v>
      </c>
      <c r="M4">
        <v>0</v>
      </c>
      <c r="N4">
        <v>150</v>
      </c>
      <c r="O4">
        <v>300</v>
      </c>
      <c r="P4" s="2">
        <f t="shared" si="0"/>
        <v>0.5</v>
      </c>
      <c r="Q4">
        <v>360</v>
      </c>
      <c r="R4" t="s">
        <v>31</v>
      </c>
      <c r="S4" s="3">
        <v>74</v>
      </c>
      <c r="T4" s="3">
        <v>12.6</v>
      </c>
      <c r="U4">
        <v>1</v>
      </c>
      <c r="V4">
        <v>900</v>
      </c>
      <c r="W4">
        <v>0</v>
      </c>
    </row>
    <row r="5" spans="1:24" x14ac:dyDescent="0.25">
      <c r="A5" s="1">
        <v>42300</v>
      </c>
      <c r="B5" s="1" t="s">
        <v>40</v>
      </c>
      <c r="C5" s="1"/>
      <c r="D5" t="s">
        <v>22</v>
      </c>
      <c r="E5">
        <v>499</v>
      </c>
      <c r="F5" s="2">
        <v>200</v>
      </c>
      <c r="G5" t="s">
        <v>26</v>
      </c>
      <c r="H5">
        <v>53</v>
      </c>
      <c r="I5">
        <v>0</v>
      </c>
      <c r="J5" t="s">
        <v>17</v>
      </c>
      <c r="K5">
        <v>0</v>
      </c>
      <c r="L5">
        <v>0</v>
      </c>
      <c r="M5">
        <v>0</v>
      </c>
      <c r="N5">
        <v>200</v>
      </c>
      <c r="O5">
        <v>430</v>
      </c>
      <c r="P5" s="2">
        <f t="shared" si="0"/>
        <v>0.46511627906976744</v>
      </c>
      <c r="R5" t="s">
        <v>31</v>
      </c>
      <c r="S5" s="3">
        <v>81</v>
      </c>
      <c r="T5" s="3">
        <v>8.6</v>
      </c>
      <c r="U5">
        <v>1</v>
      </c>
      <c r="V5">
        <v>720</v>
      </c>
      <c r="W5">
        <v>0</v>
      </c>
    </row>
    <row r="6" spans="1:24" x14ac:dyDescent="0.25">
      <c r="A6" s="1">
        <v>42300</v>
      </c>
      <c r="B6" s="1" t="s">
        <v>41</v>
      </c>
      <c r="C6" s="1"/>
      <c r="D6" t="s">
        <v>23</v>
      </c>
      <c r="E6">
        <v>488</v>
      </c>
      <c r="F6" s="2">
        <v>150</v>
      </c>
      <c r="G6" t="s">
        <v>26</v>
      </c>
      <c r="H6">
        <v>48</v>
      </c>
      <c r="I6">
        <v>0</v>
      </c>
      <c r="J6" t="s">
        <v>17</v>
      </c>
      <c r="K6">
        <v>0</v>
      </c>
      <c r="L6">
        <v>0</v>
      </c>
      <c r="M6">
        <v>0</v>
      </c>
      <c r="N6">
        <v>60</v>
      </c>
      <c r="O6">
        <v>35</v>
      </c>
      <c r="P6" s="2">
        <f t="shared" si="0"/>
        <v>1.7142857142857142</v>
      </c>
      <c r="Q6">
        <v>366</v>
      </c>
      <c r="R6" t="s">
        <v>30</v>
      </c>
      <c r="S6" s="3">
        <v>85</v>
      </c>
      <c r="T6" s="3">
        <v>7.3</v>
      </c>
      <c r="U6">
        <v>0</v>
      </c>
      <c r="V6">
        <v>35</v>
      </c>
      <c r="W6">
        <v>3</v>
      </c>
    </row>
    <row r="7" spans="1:24" x14ac:dyDescent="0.25">
      <c r="A7" s="1">
        <v>42302</v>
      </c>
      <c r="B7" s="1" t="s">
        <v>37</v>
      </c>
      <c r="C7">
        <v>26</v>
      </c>
      <c r="D7" t="s">
        <v>22</v>
      </c>
      <c r="E7">
        <v>489</v>
      </c>
      <c r="F7" s="2">
        <v>164</v>
      </c>
      <c r="G7" t="s">
        <v>26</v>
      </c>
      <c r="H7">
        <v>50</v>
      </c>
      <c r="I7">
        <v>0</v>
      </c>
      <c r="J7" t="s">
        <v>17</v>
      </c>
      <c r="K7">
        <v>0</v>
      </c>
      <c r="L7">
        <v>1</v>
      </c>
      <c r="M7">
        <v>0</v>
      </c>
      <c r="N7">
        <v>40</v>
      </c>
      <c r="O7">
        <v>89</v>
      </c>
      <c r="P7" s="2">
        <f t="shared" si="0"/>
        <v>0.449438202247191</v>
      </c>
      <c r="Q7">
        <v>766</v>
      </c>
      <c r="R7" t="s">
        <v>28</v>
      </c>
      <c r="S7" s="3"/>
      <c r="T7" s="3"/>
      <c r="U7">
        <v>1</v>
      </c>
      <c r="V7">
        <v>664</v>
      </c>
      <c r="W7">
        <v>0</v>
      </c>
    </row>
    <row r="8" spans="1:24" x14ac:dyDescent="0.25">
      <c r="A8" s="1">
        <v>42302</v>
      </c>
      <c r="B8" s="1" t="s">
        <v>37</v>
      </c>
      <c r="C8">
        <v>26</v>
      </c>
      <c r="D8" t="s">
        <v>22</v>
      </c>
      <c r="E8">
        <v>490</v>
      </c>
      <c r="F8" s="2">
        <v>177</v>
      </c>
      <c r="G8" t="s">
        <v>26</v>
      </c>
      <c r="H8">
        <v>47</v>
      </c>
      <c r="I8">
        <v>0</v>
      </c>
      <c r="J8" t="s">
        <v>17</v>
      </c>
      <c r="K8">
        <v>0</v>
      </c>
      <c r="L8">
        <v>0</v>
      </c>
      <c r="M8">
        <v>0</v>
      </c>
      <c r="N8">
        <v>100</v>
      </c>
      <c r="O8">
        <v>213</v>
      </c>
      <c r="P8" s="2">
        <f t="shared" si="0"/>
        <v>0.46948356807511737</v>
      </c>
      <c r="Q8">
        <v>557</v>
      </c>
      <c r="R8" t="s">
        <v>28</v>
      </c>
      <c r="S8" s="3"/>
      <c r="T8" s="3"/>
      <c r="U8">
        <v>1</v>
      </c>
      <c r="V8">
        <v>636</v>
      </c>
      <c r="W8">
        <v>0</v>
      </c>
    </row>
    <row r="9" spans="1:24" x14ac:dyDescent="0.25">
      <c r="A9" s="1">
        <v>42308</v>
      </c>
      <c r="B9" s="1" t="s">
        <v>48</v>
      </c>
      <c r="C9">
        <v>29</v>
      </c>
      <c r="D9" t="s">
        <v>22</v>
      </c>
      <c r="E9">
        <v>494</v>
      </c>
      <c r="F9" s="2">
        <v>165</v>
      </c>
      <c r="G9" t="s">
        <v>47</v>
      </c>
      <c r="H9">
        <v>49</v>
      </c>
      <c r="I9">
        <v>30</v>
      </c>
      <c r="J9" t="s">
        <v>17</v>
      </c>
      <c r="K9">
        <v>0</v>
      </c>
      <c r="L9">
        <v>0</v>
      </c>
      <c r="M9">
        <v>0</v>
      </c>
      <c r="N9">
        <v>150</v>
      </c>
      <c r="O9">
        <v>334</v>
      </c>
      <c r="P9" s="2">
        <f t="shared" si="0"/>
        <v>0.44910179640718562</v>
      </c>
      <c r="Q9">
        <v>420</v>
      </c>
      <c r="R9" t="s">
        <v>28</v>
      </c>
      <c r="S9">
        <v>86</v>
      </c>
      <c r="T9">
        <v>10.9</v>
      </c>
      <c r="U9">
        <v>0</v>
      </c>
      <c r="V9">
        <v>720</v>
      </c>
      <c r="W9">
        <v>1</v>
      </c>
    </row>
    <row r="10" spans="1:24" x14ac:dyDescent="0.25">
      <c r="A10" s="1">
        <v>42308</v>
      </c>
      <c r="B10" s="1" t="s">
        <v>48</v>
      </c>
      <c r="C10">
        <v>29</v>
      </c>
      <c r="D10" t="s">
        <v>23</v>
      </c>
      <c r="E10">
        <v>480</v>
      </c>
      <c r="F10" s="2">
        <v>120</v>
      </c>
      <c r="G10" t="s">
        <v>47</v>
      </c>
      <c r="H10">
        <v>46</v>
      </c>
      <c r="I10">
        <v>30</v>
      </c>
      <c r="J10" t="s">
        <v>17</v>
      </c>
      <c r="K10">
        <v>0</v>
      </c>
      <c r="L10">
        <v>0</v>
      </c>
      <c r="M10">
        <v>0</v>
      </c>
      <c r="N10">
        <v>150</v>
      </c>
      <c r="O10">
        <v>420</v>
      </c>
      <c r="P10" s="2">
        <f t="shared" si="0"/>
        <v>0.35714285714285715</v>
      </c>
      <c r="Q10">
        <v>360</v>
      </c>
      <c r="R10" t="s">
        <v>18</v>
      </c>
      <c r="U10">
        <v>0</v>
      </c>
      <c r="V10">
        <v>660</v>
      </c>
      <c r="W10">
        <v>1</v>
      </c>
    </row>
    <row r="11" spans="1:24" x14ac:dyDescent="0.25">
      <c r="A11" s="1">
        <v>42308</v>
      </c>
      <c r="B11" s="1" t="s">
        <v>48</v>
      </c>
      <c r="C11">
        <v>29</v>
      </c>
      <c r="D11" t="s">
        <v>23</v>
      </c>
      <c r="E11">
        <v>483</v>
      </c>
      <c r="F11" s="2">
        <v>135</v>
      </c>
      <c r="G11" t="s">
        <v>49</v>
      </c>
      <c r="H11">
        <v>46</v>
      </c>
      <c r="I11">
        <v>30</v>
      </c>
      <c r="J11" t="s">
        <v>17</v>
      </c>
      <c r="K11">
        <v>0</v>
      </c>
      <c r="L11">
        <v>0</v>
      </c>
      <c r="M11">
        <v>0</v>
      </c>
      <c r="N11">
        <v>200</v>
      </c>
      <c r="O11" t="s">
        <v>50</v>
      </c>
      <c r="P11" t="s">
        <v>50</v>
      </c>
      <c r="Q11">
        <v>415</v>
      </c>
      <c r="R11" t="s">
        <v>18</v>
      </c>
      <c r="S11">
        <v>69</v>
      </c>
      <c r="T11">
        <v>8.9</v>
      </c>
      <c r="U11">
        <v>0</v>
      </c>
      <c r="V11">
        <v>420</v>
      </c>
      <c r="W11">
        <v>1</v>
      </c>
    </row>
    <row r="12" spans="1:24" x14ac:dyDescent="0.25">
      <c r="A12" s="1">
        <v>42310</v>
      </c>
      <c r="B12" s="1" t="s">
        <v>51</v>
      </c>
      <c r="C12">
        <v>31</v>
      </c>
      <c r="D12" t="s">
        <v>22</v>
      </c>
      <c r="E12">
        <v>471</v>
      </c>
      <c r="F12" s="2">
        <v>175</v>
      </c>
      <c r="G12" t="s">
        <v>47</v>
      </c>
      <c r="H12">
        <v>46</v>
      </c>
      <c r="I12">
        <v>0</v>
      </c>
      <c r="J12" t="s">
        <v>17</v>
      </c>
      <c r="K12">
        <v>0</v>
      </c>
      <c r="L12">
        <v>0</v>
      </c>
      <c r="M12">
        <v>0</v>
      </c>
      <c r="N12">
        <v>100</v>
      </c>
      <c r="O12">
        <v>270</v>
      </c>
      <c r="P12" s="2">
        <f t="shared" si="0"/>
        <v>0.37037037037037035</v>
      </c>
      <c r="Q12">
        <v>660</v>
      </c>
      <c r="R12" t="s">
        <v>30</v>
      </c>
      <c r="S12">
        <v>98</v>
      </c>
      <c r="T12">
        <v>16.2</v>
      </c>
      <c r="U12">
        <v>1</v>
      </c>
      <c r="V12">
        <f>27*60</f>
        <v>1620</v>
      </c>
      <c r="W12">
        <v>1</v>
      </c>
      <c r="X12" t="s">
        <v>52</v>
      </c>
    </row>
    <row r="13" spans="1:24" x14ac:dyDescent="0.25">
      <c r="A13" s="1">
        <v>42310</v>
      </c>
      <c r="B13" s="1" t="s">
        <v>56</v>
      </c>
      <c r="C13">
        <v>29</v>
      </c>
      <c r="D13" t="s">
        <v>53</v>
      </c>
      <c r="E13">
        <v>479</v>
      </c>
      <c r="F13" s="2">
        <v>96</v>
      </c>
      <c r="G13" t="s">
        <v>49</v>
      </c>
      <c r="H13">
        <v>36.5</v>
      </c>
      <c r="I13">
        <v>0</v>
      </c>
      <c r="J13" t="s">
        <v>17</v>
      </c>
      <c r="K13">
        <v>0</v>
      </c>
      <c r="L13">
        <v>0</v>
      </c>
      <c r="M13">
        <v>0</v>
      </c>
      <c r="N13">
        <v>130</v>
      </c>
      <c r="O13">
        <v>200</v>
      </c>
      <c r="P13" s="2">
        <f t="shared" si="0"/>
        <v>0.65</v>
      </c>
      <c r="Q13">
        <v>580</v>
      </c>
      <c r="R13" t="s">
        <v>30</v>
      </c>
      <c r="U13">
        <v>0</v>
      </c>
      <c r="V13">
        <v>580</v>
      </c>
      <c r="W13">
        <v>1</v>
      </c>
    </row>
    <row r="14" spans="1:24" x14ac:dyDescent="0.25">
      <c r="A14" s="1">
        <v>42310</v>
      </c>
      <c r="B14" s="1" t="s">
        <v>56</v>
      </c>
      <c r="C14">
        <v>29</v>
      </c>
      <c r="D14" t="s">
        <v>54</v>
      </c>
      <c r="E14">
        <v>478</v>
      </c>
      <c r="F14" s="2">
        <v>159</v>
      </c>
      <c r="G14" t="s">
        <v>47</v>
      </c>
      <c r="H14">
        <v>47</v>
      </c>
      <c r="I14">
        <v>30</v>
      </c>
      <c r="J14" t="s">
        <v>17</v>
      </c>
      <c r="K14">
        <v>0</v>
      </c>
      <c r="L14">
        <v>0</v>
      </c>
      <c r="M14">
        <v>0</v>
      </c>
      <c r="N14">
        <v>300</v>
      </c>
      <c r="O14">
        <f>(17*60)+34</f>
        <v>1054</v>
      </c>
      <c r="P14" s="2">
        <f t="shared" si="0"/>
        <v>0.28462998102466791</v>
      </c>
      <c r="Q14">
        <v>347</v>
      </c>
      <c r="R14" t="s">
        <v>18</v>
      </c>
      <c r="S14">
        <v>77</v>
      </c>
      <c r="T14">
        <v>5</v>
      </c>
      <c r="U14">
        <v>1</v>
      </c>
      <c r="V14">
        <f>26*60</f>
        <v>1560</v>
      </c>
      <c r="W14">
        <v>0</v>
      </c>
    </row>
    <row r="15" spans="1:24" x14ac:dyDescent="0.25">
      <c r="A15" s="1">
        <v>42310</v>
      </c>
      <c r="B15" s="1" t="s">
        <v>56</v>
      </c>
      <c r="C15">
        <v>29</v>
      </c>
      <c r="D15" t="s">
        <v>53</v>
      </c>
      <c r="E15">
        <v>482</v>
      </c>
      <c r="F15" s="2">
        <v>182</v>
      </c>
      <c r="G15" t="s">
        <v>55</v>
      </c>
      <c r="H15">
        <v>51</v>
      </c>
      <c r="I15">
        <v>30</v>
      </c>
      <c r="J15" t="s">
        <v>17</v>
      </c>
      <c r="K15">
        <v>0</v>
      </c>
      <c r="L15">
        <v>0</v>
      </c>
      <c r="M15">
        <v>0</v>
      </c>
      <c r="N15">
        <v>250</v>
      </c>
      <c r="O15">
        <f>(9*60)+55</f>
        <v>595</v>
      </c>
      <c r="P15" s="2">
        <f t="shared" si="0"/>
        <v>0.42016806722689076</v>
      </c>
      <c r="Q15">
        <v>644</v>
      </c>
      <c r="R15" t="s">
        <v>18</v>
      </c>
      <c r="U15">
        <v>1</v>
      </c>
      <c r="V15">
        <f>21*60</f>
        <v>1260</v>
      </c>
      <c r="W15">
        <v>0</v>
      </c>
    </row>
    <row r="16" spans="1:24" x14ac:dyDescent="0.25">
      <c r="A16" s="1">
        <v>42311</v>
      </c>
      <c r="B16" s="1" t="s">
        <v>56</v>
      </c>
      <c r="C16">
        <v>29</v>
      </c>
      <c r="D16" t="s">
        <v>22</v>
      </c>
      <c r="E16">
        <v>473</v>
      </c>
      <c r="F16" s="2">
        <v>146</v>
      </c>
      <c r="G16" t="s">
        <v>47</v>
      </c>
      <c r="H16">
        <v>36</v>
      </c>
      <c r="I16">
        <v>10</v>
      </c>
      <c r="J16" t="s">
        <v>17</v>
      </c>
      <c r="K16">
        <v>0</v>
      </c>
      <c r="L16">
        <v>0</v>
      </c>
      <c r="M16">
        <v>0</v>
      </c>
      <c r="N16">
        <v>260</v>
      </c>
      <c r="O16">
        <f>(13*60)+18</f>
        <v>798</v>
      </c>
      <c r="P16" s="2">
        <f t="shared" si="0"/>
        <v>0.32581453634085211</v>
      </c>
      <c r="Q16">
        <f>(6*60)+30</f>
        <v>390</v>
      </c>
      <c r="R16" t="s">
        <v>18</v>
      </c>
      <c r="S16">
        <v>107</v>
      </c>
      <c r="T16">
        <v>9.5</v>
      </c>
      <c r="U16">
        <v>0</v>
      </c>
      <c r="V16">
        <v>912</v>
      </c>
      <c r="W16">
        <v>1</v>
      </c>
    </row>
    <row r="17" spans="1:23" x14ac:dyDescent="0.25">
      <c r="A17" s="1">
        <v>42311</v>
      </c>
      <c r="B17" s="1" t="s">
        <v>56</v>
      </c>
      <c r="C17">
        <v>29</v>
      </c>
      <c r="D17" t="s">
        <v>22</v>
      </c>
      <c r="E17">
        <v>472</v>
      </c>
      <c r="F17" s="2">
        <v>182</v>
      </c>
      <c r="G17" t="s">
        <v>27</v>
      </c>
      <c r="H17">
        <v>42</v>
      </c>
      <c r="I17">
        <v>0</v>
      </c>
      <c r="J17" t="s">
        <v>17</v>
      </c>
      <c r="K17">
        <v>0</v>
      </c>
      <c r="L17">
        <v>0</v>
      </c>
      <c r="M17">
        <v>0</v>
      </c>
      <c r="N17">
        <v>350</v>
      </c>
      <c r="P17" s="2" t="e">
        <f t="shared" si="0"/>
        <v>#DIV/0!</v>
      </c>
      <c r="Q17">
        <f>(6*60)+3</f>
        <v>363</v>
      </c>
      <c r="R17" t="s">
        <v>18</v>
      </c>
      <c r="S17">
        <v>109</v>
      </c>
      <c r="T17">
        <v>11.3</v>
      </c>
      <c r="U17">
        <v>0</v>
      </c>
      <c r="V17">
        <v>991</v>
      </c>
      <c r="W17">
        <v>1</v>
      </c>
    </row>
    <row r="18" spans="1:23" x14ac:dyDescent="0.25">
      <c r="A18" s="1">
        <v>42312</v>
      </c>
      <c r="B18" s="1" t="s">
        <v>62</v>
      </c>
      <c r="C18">
        <v>29</v>
      </c>
      <c r="D18" t="s">
        <v>22</v>
      </c>
      <c r="E18">
        <v>470</v>
      </c>
      <c r="F18" s="2">
        <v>185</v>
      </c>
      <c r="G18" t="s">
        <v>55</v>
      </c>
      <c r="H18">
        <v>38</v>
      </c>
      <c r="I18">
        <v>10</v>
      </c>
      <c r="J18" t="s">
        <v>17</v>
      </c>
      <c r="K18">
        <v>0</v>
      </c>
      <c r="L18">
        <v>0</v>
      </c>
      <c r="M18">
        <v>1</v>
      </c>
      <c r="N18">
        <v>450</v>
      </c>
      <c r="O18">
        <v>369</v>
      </c>
      <c r="P18" s="2">
        <f t="shared" si="0"/>
        <v>1.2195121951219512</v>
      </c>
      <c r="Q18">
        <v>450</v>
      </c>
      <c r="R18" t="s">
        <v>18</v>
      </c>
      <c r="S18">
        <v>59</v>
      </c>
      <c r="T18">
        <v>14</v>
      </c>
      <c r="U18">
        <v>0</v>
      </c>
      <c r="V18">
        <v>369</v>
      </c>
      <c r="W18">
        <v>2</v>
      </c>
    </row>
    <row r="19" spans="1:23" x14ac:dyDescent="0.25">
      <c r="A19" s="1">
        <v>42312</v>
      </c>
      <c r="B19" s="1" t="s">
        <v>63</v>
      </c>
      <c r="C19">
        <v>29</v>
      </c>
      <c r="D19" t="s">
        <v>22</v>
      </c>
      <c r="E19">
        <v>474</v>
      </c>
      <c r="F19" s="2">
        <v>166</v>
      </c>
      <c r="G19" t="s">
        <v>55</v>
      </c>
      <c r="H19">
        <v>47</v>
      </c>
      <c r="I19">
        <v>10</v>
      </c>
      <c r="J19" t="s">
        <v>17</v>
      </c>
      <c r="K19">
        <v>0</v>
      </c>
      <c r="L19">
        <v>0</v>
      </c>
      <c r="M19">
        <v>0</v>
      </c>
      <c r="P19" s="2" t="e">
        <f t="shared" si="0"/>
        <v>#DIV/0!</v>
      </c>
      <c r="Q19">
        <v>574</v>
      </c>
      <c r="R19" t="s">
        <v>18</v>
      </c>
      <c r="S19">
        <v>60</v>
      </c>
      <c r="U19">
        <v>0</v>
      </c>
      <c r="V19">
        <v>330</v>
      </c>
      <c r="W19">
        <v>2</v>
      </c>
    </row>
    <row r="20" spans="1:23" x14ac:dyDescent="0.25">
      <c r="A20" s="1">
        <v>42312</v>
      </c>
      <c r="B20" s="1" t="s">
        <v>63</v>
      </c>
      <c r="C20">
        <v>29</v>
      </c>
      <c r="D20" t="s">
        <v>22</v>
      </c>
      <c r="E20">
        <v>476</v>
      </c>
      <c r="F20" s="2">
        <v>141</v>
      </c>
      <c r="G20" t="s">
        <v>47</v>
      </c>
      <c r="H20">
        <v>45</v>
      </c>
      <c r="I20">
        <v>0</v>
      </c>
      <c r="J20" t="s">
        <v>17</v>
      </c>
      <c r="K20">
        <v>0</v>
      </c>
      <c r="L20">
        <v>0</v>
      </c>
      <c r="M20">
        <v>0</v>
      </c>
      <c r="N20">
        <v>10</v>
      </c>
      <c r="O20">
        <v>892</v>
      </c>
      <c r="P20" s="2">
        <f t="shared" si="0"/>
        <v>1.1210762331838564E-2</v>
      </c>
      <c r="Q20">
        <v>370</v>
      </c>
      <c r="R20" t="s">
        <v>31</v>
      </c>
      <c r="S20">
        <v>115</v>
      </c>
      <c r="T20">
        <v>11.9</v>
      </c>
      <c r="U20">
        <v>1</v>
      </c>
      <c r="V20">
        <f>25*60</f>
        <v>1500</v>
      </c>
      <c r="W20">
        <v>0</v>
      </c>
    </row>
    <row r="21" spans="1:23" x14ac:dyDescent="0.25">
      <c r="A21" s="1">
        <v>42312</v>
      </c>
      <c r="B21" s="1" t="s">
        <v>63</v>
      </c>
      <c r="C21">
        <v>29</v>
      </c>
      <c r="D21" t="s">
        <v>25</v>
      </c>
      <c r="E21">
        <v>469</v>
      </c>
      <c r="F21" s="2">
        <v>139</v>
      </c>
      <c r="G21" t="s">
        <v>47</v>
      </c>
      <c r="H21">
        <v>35</v>
      </c>
      <c r="I21">
        <v>30</v>
      </c>
      <c r="J21" t="s">
        <v>17</v>
      </c>
      <c r="K21">
        <v>0</v>
      </c>
      <c r="L21">
        <v>0</v>
      </c>
      <c r="M21">
        <v>0</v>
      </c>
      <c r="N21">
        <v>200</v>
      </c>
      <c r="O21">
        <f>14*60</f>
        <v>840</v>
      </c>
      <c r="P21" s="2">
        <f t="shared" si="0"/>
        <v>0.23809523809523808</v>
      </c>
      <c r="Q21">
        <v>340</v>
      </c>
      <c r="R21" t="s">
        <v>18</v>
      </c>
      <c r="S21">
        <v>91</v>
      </c>
      <c r="T21">
        <v>9</v>
      </c>
      <c r="U21">
        <v>1</v>
      </c>
      <c r="V21">
        <v>892</v>
      </c>
      <c r="W21">
        <v>0</v>
      </c>
    </row>
    <row r="22" spans="1:23" x14ac:dyDescent="0.25">
      <c r="A22" s="1">
        <v>42314</v>
      </c>
      <c r="B22" t="s">
        <v>60</v>
      </c>
      <c r="C22">
        <v>27</v>
      </c>
      <c r="D22" t="s">
        <v>22</v>
      </c>
      <c r="E22">
        <v>464</v>
      </c>
      <c r="F22" s="2">
        <v>148</v>
      </c>
      <c r="G22" t="s">
        <v>47</v>
      </c>
      <c r="H22">
        <v>44</v>
      </c>
      <c r="I22">
        <v>30</v>
      </c>
      <c r="J22" t="s">
        <v>17</v>
      </c>
      <c r="K22">
        <v>0</v>
      </c>
      <c r="L22">
        <v>0</v>
      </c>
      <c r="M22">
        <v>0</v>
      </c>
      <c r="N22">
        <v>140</v>
      </c>
      <c r="O22">
        <v>265</v>
      </c>
      <c r="P22" s="2">
        <f t="shared" si="0"/>
        <v>0.52830188679245282</v>
      </c>
      <c r="Q22">
        <v>314</v>
      </c>
      <c r="R22" t="s">
        <v>28</v>
      </c>
      <c r="S22">
        <v>84</v>
      </c>
      <c r="T22">
        <v>8.6999999999999993</v>
      </c>
      <c r="U22">
        <v>0</v>
      </c>
      <c r="V22">
        <v>285</v>
      </c>
      <c r="W22">
        <v>1</v>
      </c>
    </row>
    <row r="23" spans="1:23" x14ac:dyDescent="0.25">
      <c r="A23" s="1">
        <v>42314</v>
      </c>
      <c r="B23" t="s">
        <v>36</v>
      </c>
      <c r="C23">
        <v>27</v>
      </c>
      <c r="D23" t="s">
        <v>22</v>
      </c>
      <c r="E23">
        <v>460</v>
      </c>
      <c r="F23" s="2">
        <v>222</v>
      </c>
      <c r="G23" t="s">
        <v>47</v>
      </c>
      <c r="H23">
        <v>47</v>
      </c>
      <c r="I23">
        <v>10</v>
      </c>
      <c r="J23" t="s">
        <v>17</v>
      </c>
      <c r="K23">
        <v>0</v>
      </c>
      <c r="L23">
        <v>0</v>
      </c>
      <c r="M23">
        <v>0</v>
      </c>
      <c r="N23">
        <v>50</v>
      </c>
      <c r="O23">
        <v>180</v>
      </c>
      <c r="P23" s="2">
        <f t="shared" si="0"/>
        <v>0.27777777777777779</v>
      </c>
      <c r="Q23">
        <v>325</v>
      </c>
      <c r="R23" t="s">
        <v>18</v>
      </c>
      <c r="S23">
        <v>74</v>
      </c>
      <c r="T23">
        <v>8.5</v>
      </c>
      <c r="U23">
        <v>0</v>
      </c>
      <c r="V23">
        <v>353</v>
      </c>
      <c r="W23">
        <v>1</v>
      </c>
    </row>
    <row r="24" spans="1:23" x14ac:dyDescent="0.25">
      <c r="A24" s="1">
        <v>42314</v>
      </c>
      <c r="B24" t="s">
        <v>36</v>
      </c>
      <c r="C24">
        <v>27</v>
      </c>
      <c r="D24" t="s">
        <v>23</v>
      </c>
      <c r="E24">
        <v>466</v>
      </c>
      <c r="F24" s="2">
        <v>145</v>
      </c>
      <c r="G24" t="s">
        <v>58</v>
      </c>
      <c r="H24">
        <v>42</v>
      </c>
      <c r="I24">
        <v>10</v>
      </c>
      <c r="J24" t="s">
        <v>17</v>
      </c>
      <c r="K24">
        <v>0</v>
      </c>
      <c r="L24">
        <v>0</v>
      </c>
      <c r="M24">
        <v>0</v>
      </c>
      <c r="N24">
        <v>100</v>
      </c>
      <c r="O24">
        <v>529</v>
      </c>
      <c r="P24" s="2">
        <f t="shared" si="0"/>
        <v>0.1890359168241966</v>
      </c>
      <c r="Q24">
        <v>355</v>
      </c>
      <c r="R24" t="s">
        <v>18</v>
      </c>
      <c r="S24">
        <v>89</v>
      </c>
      <c r="T24">
        <v>8.3000000000000007</v>
      </c>
      <c r="U24">
        <v>0</v>
      </c>
      <c r="V24">
        <v>529</v>
      </c>
      <c r="W24">
        <v>1</v>
      </c>
    </row>
    <row r="25" spans="1:23" x14ac:dyDescent="0.25">
      <c r="A25" s="1">
        <v>42314</v>
      </c>
      <c r="B25" t="s">
        <v>61</v>
      </c>
      <c r="C25">
        <v>29</v>
      </c>
      <c r="D25" t="s">
        <v>22</v>
      </c>
      <c r="E25">
        <v>467</v>
      </c>
      <c r="F25" s="2">
        <v>132</v>
      </c>
      <c r="G25" t="s">
        <v>47</v>
      </c>
      <c r="H25">
        <v>38</v>
      </c>
      <c r="I25">
        <v>10</v>
      </c>
      <c r="J25" t="s">
        <v>17</v>
      </c>
      <c r="K25">
        <v>0</v>
      </c>
      <c r="L25">
        <v>0</v>
      </c>
      <c r="M25">
        <v>0</v>
      </c>
      <c r="N25">
        <v>400</v>
      </c>
      <c r="P25" s="2" t="e">
        <f t="shared" si="0"/>
        <v>#DIV/0!</v>
      </c>
      <c r="Q25">
        <v>375</v>
      </c>
      <c r="R25" t="s">
        <v>18</v>
      </c>
      <c r="S25">
        <v>88</v>
      </c>
      <c r="T25">
        <v>7.3</v>
      </c>
      <c r="U25">
        <v>1</v>
      </c>
      <c r="V25">
        <f>26*60</f>
        <v>1560</v>
      </c>
      <c r="W25">
        <v>0</v>
      </c>
    </row>
    <row r="26" spans="1:23" x14ac:dyDescent="0.25">
      <c r="A26" s="1">
        <v>42315</v>
      </c>
      <c r="B26" t="s">
        <v>56</v>
      </c>
      <c r="C26">
        <v>29</v>
      </c>
      <c r="D26" t="s">
        <v>22</v>
      </c>
      <c r="E26">
        <v>461</v>
      </c>
      <c r="F26" s="2">
        <v>210</v>
      </c>
      <c r="G26" t="s">
        <v>47</v>
      </c>
      <c r="H26">
        <v>51</v>
      </c>
      <c r="I26">
        <v>0</v>
      </c>
      <c r="J26" t="s">
        <v>17</v>
      </c>
      <c r="K26">
        <v>0</v>
      </c>
      <c r="L26">
        <v>0</v>
      </c>
      <c r="M26">
        <v>0</v>
      </c>
      <c r="N26">
        <v>250</v>
      </c>
      <c r="P26" s="2" t="e">
        <f t="shared" si="0"/>
        <v>#DIV/0!</v>
      </c>
      <c r="Q26">
        <f>13*60</f>
        <v>780</v>
      </c>
      <c r="R26" t="s">
        <v>18</v>
      </c>
      <c r="S26">
        <v>94</v>
      </c>
      <c r="T26">
        <v>12.8</v>
      </c>
      <c r="U26">
        <v>0</v>
      </c>
      <c r="V26">
        <f>7*60</f>
        <v>420</v>
      </c>
      <c r="W26">
        <v>4</v>
      </c>
    </row>
    <row r="27" spans="1:23" x14ac:dyDescent="0.25">
      <c r="A27" s="1">
        <v>42315</v>
      </c>
      <c r="B27" t="s">
        <v>56</v>
      </c>
      <c r="C27">
        <v>29</v>
      </c>
      <c r="D27" t="s">
        <v>22</v>
      </c>
      <c r="E27">
        <v>465</v>
      </c>
      <c r="F27" s="2">
        <v>155</v>
      </c>
      <c r="G27" t="s">
        <v>27</v>
      </c>
      <c r="H27">
        <v>45</v>
      </c>
      <c r="I27">
        <v>10</v>
      </c>
      <c r="J27" t="s">
        <v>17</v>
      </c>
      <c r="K27">
        <v>0</v>
      </c>
      <c r="L27">
        <v>0</v>
      </c>
      <c r="M27">
        <v>0</v>
      </c>
      <c r="N27">
        <v>250</v>
      </c>
      <c r="P27" s="2" t="e">
        <f t="shared" si="0"/>
        <v>#DIV/0!</v>
      </c>
      <c r="Q27">
        <v>395</v>
      </c>
      <c r="R27" t="s">
        <v>18</v>
      </c>
      <c r="S27">
        <v>94</v>
      </c>
      <c r="T27">
        <v>9.9</v>
      </c>
      <c r="U27">
        <v>0</v>
      </c>
      <c r="V27">
        <v>390</v>
      </c>
      <c r="W27">
        <v>1</v>
      </c>
    </row>
    <row r="28" spans="1:23" x14ac:dyDescent="0.25">
      <c r="A28" s="1">
        <v>42318</v>
      </c>
      <c r="B28" t="s">
        <v>38</v>
      </c>
      <c r="C28">
        <v>27</v>
      </c>
      <c r="D28" t="s">
        <v>22</v>
      </c>
      <c r="E28">
        <v>462</v>
      </c>
      <c r="F28" s="2">
        <v>209</v>
      </c>
      <c r="G28" t="s">
        <v>47</v>
      </c>
      <c r="H28" s="2">
        <v>50</v>
      </c>
      <c r="I28">
        <v>0</v>
      </c>
      <c r="J28" t="s">
        <v>17</v>
      </c>
      <c r="K28">
        <v>0</v>
      </c>
      <c r="L28">
        <v>0</v>
      </c>
      <c r="M28">
        <v>0</v>
      </c>
      <c r="N28">
        <v>40</v>
      </c>
      <c r="P28" s="2" t="e">
        <f t="shared" si="0"/>
        <v>#DIV/0!</v>
      </c>
      <c r="Q28">
        <v>480</v>
      </c>
      <c r="R28" t="s">
        <v>28</v>
      </c>
      <c r="S28">
        <v>82</v>
      </c>
      <c r="T28">
        <v>9</v>
      </c>
      <c r="U28">
        <v>1</v>
      </c>
      <c r="V28">
        <f>16*60</f>
        <v>960</v>
      </c>
      <c r="W28">
        <v>2</v>
      </c>
    </row>
    <row r="29" spans="1:23" x14ac:dyDescent="0.25">
      <c r="A29" s="1">
        <v>42318</v>
      </c>
      <c r="B29" t="s">
        <v>38</v>
      </c>
      <c r="C29">
        <v>27</v>
      </c>
      <c r="D29" t="s">
        <v>23</v>
      </c>
      <c r="E29">
        <v>463</v>
      </c>
      <c r="F29" s="2">
        <v>120</v>
      </c>
      <c r="G29" t="s">
        <v>47</v>
      </c>
      <c r="H29" s="2">
        <v>46</v>
      </c>
      <c r="I29">
        <v>0</v>
      </c>
      <c r="J29" t="s">
        <v>17</v>
      </c>
      <c r="K29">
        <v>0</v>
      </c>
      <c r="L29">
        <v>0</v>
      </c>
      <c r="M29">
        <v>0</v>
      </c>
      <c r="N29">
        <v>40</v>
      </c>
      <c r="P29" s="2" t="e">
        <f t="shared" si="0"/>
        <v>#DIV/0!</v>
      </c>
      <c r="Q29">
        <v>480</v>
      </c>
      <c r="R29" t="s">
        <v>28</v>
      </c>
      <c r="S29">
        <v>105</v>
      </c>
      <c r="T29">
        <v>13.6</v>
      </c>
      <c r="U29">
        <v>0</v>
      </c>
      <c r="V29">
        <v>90</v>
      </c>
      <c r="W29">
        <v>3</v>
      </c>
    </row>
    <row r="30" spans="1:23" x14ac:dyDescent="0.25">
      <c r="A30" s="1">
        <v>42318</v>
      </c>
      <c r="B30" t="s">
        <v>65</v>
      </c>
      <c r="C30">
        <v>30</v>
      </c>
      <c r="D30" t="s">
        <v>22</v>
      </c>
      <c r="E30">
        <v>451</v>
      </c>
      <c r="F30" s="2">
        <v>129</v>
      </c>
      <c r="G30" t="s">
        <v>47</v>
      </c>
      <c r="H30" s="2">
        <v>49</v>
      </c>
      <c r="I30">
        <v>30</v>
      </c>
      <c r="J30" t="s">
        <v>17</v>
      </c>
      <c r="K30">
        <v>1</v>
      </c>
      <c r="L30">
        <v>0</v>
      </c>
      <c r="M30">
        <v>0</v>
      </c>
      <c r="N30">
        <v>15</v>
      </c>
      <c r="O30">
        <v>90</v>
      </c>
      <c r="P30" s="2">
        <f t="shared" si="0"/>
        <v>0.16666666666666666</v>
      </c>
      <c r="Q30">
        <v>450</v>
      </c>
      <c r="R30" t="s">
        <v>18</v>
      </c>
      <c r="S30">
        <v>108</v>
      </c>
      <c r="T30">
        <v>15.5</v>
      </c>
      <c r="U30">
        <v>1</v>
      </c>
      <c r="V30">
        <f>20*60</f>
        <v>1200</v>
      </c>
      <c r="W30">
        <v>0</v>
      </c>
    </row>
    <row r="31" spans="1:23" x14ac:dyDescent="0.25">
      <c r="A31" s="1">
        <v>42319</v>
      </c>
      <c r="B31" t="s">
        <v>67</v>
      </c>
      <c r="C31">
        <v>31</v>
      </c>
      <c r="D31" t="s">
        <v>22</v>
      </c>
      <c r="E31">
        <v>459</v>
      </c>
      <c r="F31" s="2">
        <v>143</v>
      </c>
      <c r="G31" t="s">
        <v>47</v>
      </c>
      <c r="H31" s="2">
        <v>42</v>
      </c>
      <c r="I31">
        <v>0</v>
      </c>
      <c r="J31" t="s">
        <v>17</v>
      </c>
      <c r="K31">
        <v>0</v>
      </c>
      <c r="L31">
        <v>0</v>
      </c>
      <c r="M31">
        <v>0</v>
      </c>
      <c r="N31">
        <v>150</v>
      </c>
      <c r="O31">
        <v>424</v>
      </c>
      <c r="P31" s="2">
        <f t="shared" si="0"/>
        <v>0.35377358490566035</v>
      </c>
      <c r="Q31">
        <v>297</v>
      </c>
      <c r="R31" t="s">
        <v>18</v>
      </c>
      <c r="S31">
        <v>93</v>
      </c>
      <c r="T31">
        <v>9</v>
      </c>
      <c r="U31">
        <v>1</v>
      </c>
      <c r="V31">
        <f>20*60</f>
        <v>1200</v>
      </c>
      <c r="W31">
        <v>0</v>
      </c>
    </row>
    <row r="32" spans="1:23" x14ac:dyDescent="0.25">
      <c r="A32" s="1">
        <v>42320</v>
      </c>
      <c r="B32" t="s">
        <v>66</v>
      </c>
      <c r="C32">
        <v>28</v>
      </c>
      <c r="D32" t="s">
        <v>22</v>
      </c>
      <c r="E32">
        <v>454</v>
      </c>
      <c r="F32" s="2">
        <v>168</v>
      </c>
      <c r="G32" t="s">
        <v>55</v>
      </c>
      <c r="H32" s="2">
        <v>46</v>
      </c>
      <c r="I32">
        <v>30</v>
      </c>
      <c r="J32" t="s">
        <v>17</v>
      </c>
      <c r="K32">
        <v>0</v>
      </c>
      <c r="L32">
        <v>1</v>
      </c>
      <c r="M32">
        <v>1</v>
      </c>
      <c r="N32">
        <v>100</v>
      </c>
      <c r="O32">
        <v>134</v>
      </c>
      <c r="P32" s="2">
        <f t="shared" si="0"/>
        <v>0.74626865671641796</v>
      </c>
      <c r="Q32">
        <v>487</v>
      </c>
      <c r="R32" t="s">
        <v>28</v>
      </c>
      <c r="S32">
        <v>72</v>
      </c>
      <c r="T32">
        <v>11.3</v>
      </c>
      <c r="U32">
        <v>0</v>
      </c>
      <c r="V32">
        <v>134</v>
      </c>
      <c r="W32">
        <v>1</v>
      </c>
    </row>
    <row r="33" spans="1:23" x14ac:dyDescent="0.25">
      <c r="A33" s="1">
        <v>42322</v>
      </c>
      <c r="B33" t="s">
        <v>71</v>
      </c>
      <c r="C33">
        <v>29</v>
      </c>
      <c r="D33" t="s">
        <v>22</v>
      </c>
      <c r="E33">
        <v>458</v>
      </c>
      <c r="F33" s="2">
        <v>108</v>
      </c>
      <c r="G33" t="s">
        <v>47</v>
      </c>
      <c r="H33" s="2">
        <v>36</v>
      </c>
      <c r="I33">
        <v>10</v>
      </c>
      <c r="J33" t="s">
        <v>17</v>
      </c>
      <c r="K33">
        <v>0</v>
      </c>
      <c r="L33">
        <v>0</v>
      </c>
      <c r="M33">
        <v>0</v>
      </c>
      <c r="N33">
        <v>40</v>
      </c>
      <c r="O33">
        <v>174</v>
      </c>
      <c r="P33" s="2">
        <f t="shared" si="0"/>
        <v>0.22988505747126436</v>
      </c>
      <c r="Q33">
        <v>470</v>
      </c>
      <c r="R33" t="s">
        <v>18</v>
      </c>
      <c r="U33">
        <v>0</v>
      </c>
      <c r="V33">
        <v>360</v>
      </c>
      <c r="W33">
        <v>2</v>
      </c>
    </row>
    <row r="34" spans="1:23" x14ac:dyDescent="0.25">
      <c r="A34" s="1">
        <v>42322</v>
      </c>
      <c r="B34" t="s">
        <v>71</v>
      </c>
      <c r="C34">
        <v>29</v>
      </c>
      <c r="D34" t="s">
        <v>25</v>
      </c>
      <c r="E34">
        <v>456</v>
      </c>
      <c r="F34" s="2">
        <v>174</v>
      </c>
      <c r="G34" t="s">
        <v>47</v>
      </c>
      <c r="H34" s="2">
        <v>40</v>
      </c>
      <c r="I34">
        <v>10</v>
      </c>
      <c r="J34" t="s">
        <v>17</v>
      </c>
      <c r="K34">
        <v>0</v>
      </c>
      <c r="L34">
        <v>0</v>
      </c>
      <c r="M34">
        <v>0</v>
      </c>
      <c r="N34">
        <v>50</v>
      </c>
      <c r="P34" s="2" t="e">
        <f t="shared" si="0"/>
        <v>#DIV/0!</v>
      </c>
      <c r="Q34">
        <v>309</v>
      </c>
      <c r="R34" t="s">
        <v>18</v>
      </c>
      <c r="S34">
        <v>4.5999999999999996</v>
      </c>
      <c r="T34">
        <v>89</v>
      </c>
      <c r="U34">
        <v>0</v>
      </c>
      <c r="V34">
        <v>150</v>
      </c>
      <c r="W34">
        <v>1</v>
      </c>
    </row>
    <row r="35" spans="1:23" x14ac:dyDescent="0.25">
      <c r="A35" s="1">
        <v>42322</v>
      </c>
      <c r="B35" t="s">
        <v>38</v>
      </c>
      <c r="C35">
        <v>30</v>
      </c>
      <c r="D35" t="s">
        <v>22</v>
      </c>
      <c r="E35">
        <v>453</v>
      </c>
      <c r="F35" s="2">
        <v>154</v>
      </c>
      <c r="G35" t="s">
        <v>47</v>
      </c>
      <c r="H35" s="2">
        <v>49</v>
      </c>
      <c r="I35">
        <v>30</v>
      </c>
      <c r="J35" t="s">
        <v>17</v>
      </c>
      <c r="K35">
        <v>0</v>
      </c>
      <c r="L35">
        <v>0</v>
      </c>
      <c r="M35">
        <v>0</v>
      </c>
      <c r="N35">
        <v>10</v>
      </c>
      <c r="O35">
        <v>10</v>
      </c>
      <c r="P35" s="2">
        <f t="shared" si="0"/>
        <v>1</v>
      </c>
      <c r="Q35">
        <v>445</v>
      </c>
      <c r="R35" t="s">
        <v>18</v>
      </c>
      <c r="S35">
        <v>13</v>
      </c>
      <c r="T35">
        <v>85</v>
      </c>
      <c r="U35">
        <v>0</v>
      </c>
      <c r="V35">
        <v>410</v>
      </c>
      <c r="W35">
        <v>6</v>
      </c>
    </row>
    <row r="36" spans="1:23" x14ac:dyDescent="0.25">
      <c r="A36" s="1">
        <v>42333</v>
      </c>
      <c r="B36" t="s">
        <v>38</v>
      </c>
      <c r="C36">
        <v>28</v>
      </c>
      <c r="D36" t="s">
        <v>22</v>
      </c>
      <c r="E36">
        <v>455</v>
      </c>
      <c r="F36" s="2">
        <v>178</v>
      </c>
      <c r="G36" t="s">
        <v>27</v>
      </c>
      <c r="H36" s="2">
        <v>52</v>
      </c>
      <c r="I36">
        <v>10</v>
      </c>
      <c r="J36" t="s">
        <v>17</v>
      </c>
      <c r="K36">
        <v>0</v>
      </c>
      <c r="L36">
        <v>0</v>
      </c>
      <c r="M36">
        <v>0</v>
      </c>
      <c r="N36">
        <v>10</v>
      </c>
      <c r="P36" s="2" t="e">
        <f t="shared" si="0"/>
        <v>#DIV/0!</v>
      </c>
      <c r="Q36">
        <f>6*60</f>
        <v>360</v>
      </c>
      <c r="U36">
        <v>0</v>
      </c>
      <c r="V36">
        <v>10</v>
      </c>
      <c r="W36">
        <v>4</v>
      </c>
    </row>
    <row r="37" spans="1:23" x14ac:dyDescent="0.25">
      <c r="A37" s="1">
        <v>42333</v>
      </c>
      <c r="B37" t="s">
        <v>38</v>
      </c>
      <c r="C37">
        <v>28</v>
      </c>
      <c r="D37" t="s">
        <v>23</v>
      </c>
      <c r="E37">
        <v>450</v>
      </c>
      <c r="F37" s="2">
        <v>130</v>
      </c>
      <c r="G37" t="s">
        <v>47</v>
      </c>
      <c r="H37" s="2">
        <v>49</v>
      </c>
      <c r="I37">
        <v>10</v>
      </c>
      <c r="J37" t="s">
        <v>17</v>
      </c>
      <c r="K37">
        <v>0</v>
      </c>
      <c r="L37">
        <v>0</v>
      </c>
      <c r="M37">
        <v>0</v>
      </c>
      <c r="N37">
        <v>10</v>
      </c>
      <c r="P37" s="2" t="e">
        <f t="shared" si="0"/>
        <v>#DIV/0!</v>
      </c>
      <c r="Q37">
        <v>476</v>
      </c>
      <c r="S37">
        <v>69</v>
      </c>
      <c r="T37">
        <v>5.9</v>
      </c>
      <c r="U37">
        <v>0</v>
      </c>
      <c r="V37">
        <v>40</v>
      </c>
      <c r="W37">
        <v>2</v>
      </c>
    </row>
  </sheetData>
  <conditionalFormatting sqref="E36:E37 E2:E32">
    <cfRule type="duplicateValues" dxfId="5" priority="2"/>
  </conditionalFormatting>
  <conditionalFormatting sqref="E33:E35">
    <cfRule type="duplicateValues" dxfId="4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workbookViewId="0">
      <selection activeCell="O17" sqref="O17"/>
    </sheetView>
  </sheetViews>
  <sheetFormatPr defaultRowHeight="15" x14ac:dyDescent="0.25"/>
  <sheetData>
    <row r="1" spans="1:24" x14ac:dyDescent="0.25">
      <c r="A1" t="s">
        <v>20</v>
      </c>
      <c r="B1" t="s">
        <v>35</v>
      </c>
      <c r="C1" t="s">
        <v>32</v>
      </c>
      <c r="D1" t="s">
        <v>21</v>
      </c>
      <c r="E1" t="s">
        <v>19</v>
      </c>
      <c r="F1" t="s">
        <v>0</v>
      </c>
      <c r="G1" t="s">
        <v>1</v>
      </c>
      <c r="H1" t="s">
        <v>2</v>
      </c>
      <c r="I1" t="s">
        <v>3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34</v>
      </c>
      <c r="Q1" t="s">
        <v>33</v>
      </c>
      <c r="R1" t="s">
        <v>10</v>
      </c>
      <c r="S1" t="s">
        <v>11</v>
      </c>
      <c r="T1" t="s">
        <v>12</v>
      </c>
      <c r="U1" t="s">
        <v>13</v>
      </c>
      <c r="V1" t="s">
        <v>14</v>
      </c>
      <c r="W1" t="s">
        <v>15</v>
      </c>
    </row>
    <row r="2" spans="1:24" x14ac:dyDescent="0.25">
      <c r="A2" s="1">
        <v>42299</v>
      </c>
      <c r="B2" s="1" t="s">
        <v>46</v>
      </c>
      <c r="C2" s="1"/>
      <c r="D2" t="s">
        <v>22</v>
      </c>
      <c r="E2">
        <v>285</v>
      </c>
      <c r="F2" s="2">
        <v>133</v>
      </c>
      <c r="G2" t="s">
        <v>26</v>
      </c>
      <c r="H2">
        <v>44</v>
      </c>
      <c r="I2">
        <v>30</v>
      </c>
      <c r="J2" t="s">
        <v>17</v>
      </c>
      <c r="K2">
        <v>0</v>
      </c>
      <c r="L2">
        <v>0</v>
      </c>
      <c r="M2">
        <v>0</v>
      </c>
      <c r="N2">
        <v>20</v>
      </c>
      <c r="O2">
        <v>30</v>
      </c>
      <c r="P2" s="2">
        <f t="shared" ref="P2:P35" si="0">N2/O2</f>
        <v>0.66666666666666663</v>
      </c>
      <c r="Q2">
        <v>480</v>
      </c>
      <c r="R2" t="s">
        <v>30</v>
      </c>
      <c r="S2" s="3">
        <v>85</v>
      </c>
      <c r="T2" s="3">
        <v>11.5</v>
      </c>
      <c r="U2">
        <v>0</v>
      </c>
      <c r="V2">
        <v>30</v>
      </c>
      <c r="W2">
        <v>4</v>
      </c>
    </row>
    <row r="3" spans="1:24" x14ac:dyDescent="0.25">
      <c r="A3" s="1">
        <v>42299</v>
      </c>
      <c r="B3" s="1" t="s">
        <v>46</v>
      </c>
      <c r="C3" s="1"/>
      <c r="D3" t="s">
        <v>22</v>
      </c>
      <c r="E3">
        <v>500</v>
      </c>
      <c r="F3" s="2">
        <v>159</v>
      </c>
      <c r="G3" t="s">
        <v>26</v>
      </c>
      <c r="H3">
        <v>43</v>
      </c>
      <c r="I3">
        <v>0</v>
      </c>
      <c r="J3" t="s">
        <v>17</v>
      </c>
      <c r="K3">
        <v>0</v>
      </c>
      <c r="L3">
        <v>0</v>
      </c>
      <c r="M3">
        <v>0</v>
      </c>
      <c r="N3">
        <v>150</v>
      </c>
      <c r="O3">
        <v>296</v>
      </c>
      <c r="P3" s="2">
        <f t="shared" si="0"/>
        <v>0.5067567567567568</v>
      </c>
      <c r="Q3">
        <v>978</v>
      </c>
      <c r="R3" t="s">
        <v>28</v>
      </c>
      <c r="S3" s="3">
        <v>103</v>
      </c>
      <c r="T3" s="3">
        <v>11.6</v>
      </c>
      <c r="U3">
        <v>1</v>
      </c>
      <c r="V3">
        <v>900</v>
      </c>
      <c r="W3">
        <v>0</v>
      </c>
    </row>
    <row r="4" spans="1:24" x14ac:dyDescent="0.25">
      <c r="A4" s="1">
        <v>42300</v>
      </c>
      <c r="B4" s="1" t="s">
        <v>40</v>
      </c>
      <c r="C4" s="1"/>
      <c r="D4" t="s">
        <v>22</v>
      </c>
      <c r="E4">
        <v>498</v>
      </c>
      <c r="F4" s="2">
        <v>120</v>
      </c>
      <c r="G4" t="s">
        <v>27</v>
      </c>
      <c r="H4">
        <v>44</v>
      </c>
      <c r="I4">
        <v>0</v>
      </c>
      <c r="J4" t="s">
        <v>17</v>
      </c>
      <c r="K4">
        <v>0</v>
      </c>
      <c r="L4">
        <v>0</v>
      </c>
      <c r="M4">
        <v>0</v>
      </c>
      <c r="N4">
        <v>150</v>
      </c>
      <c r="O4">
        <v>300</v>
      </c>
      <c r="P4" s="2">
        <f t="shared" si="0"/>
        <v>0.5</v>
      </c>
      <c r="Q4">
        <v>360</v>
      </c>
      <c r="R4" t="s">
        <v>31</v>
      </c>
      <c r="S4" s="3">
        <v>74</v>
      </c>
      <c r="T4" s="3">
        <v>12.6</v>
      </c>
      <c r="U4">
        <v>1</v>
      </c>
      <c r="V4">
        <v>900</v>
      </c>
      <c r="W4">
        <v>0</v>
      </c>
    </row>
    <row r="5" spans="1:24" x14ac:dyDescent="0.25">
      <c r="A5" s="1">
        <v>42300</v>
      </c>
      <c r="B5" s="1" t="s">
        <v>41</v>
      </c>
      <c r="C5" s="1"/>
      <c r="D5" t="s">
        <v>23</v>
      </c>
      <c r="E5">
        <v>488</v>
      </c>
      <c r="F5" s="2">
        <v>150</v>
      </c>
      <c r="G5" t="s">
        <v>26</v>
      </c>
      <c r="H5">
        <v>48</v>
      </c>
      <c r="I5">
        <v>0</v>
      </c>
      <c r="J5" t="s">
        <v>17</v>
      </c>
      <c r="K5">
        <v>0</v>
      </c>
      <c r="L5">
        <v>0</v>
      </c>
      <c r="M5">
        <v>0</v>
      </c>
      <c r="N5">
        <v>60</v>
      </c>
      <c r="O5">
        <v>35</v>
      </c>
      <c r="P5" s="2">
        <f t="shared" si="0"/>
        <v>1.7142857142857142</v>
      </c>
      <c r="Q5">
        <v>366</v>
      </c>
      <c r="R5" t="s">
        <v>30</v>
      </c>
      <c r="S5" s="3">
        <v>85</v>
      </c>
      <c r="T5" s="3">
        <v>7.3</v>
      </c>
      <c r="U5">
        <v>0</v>
      </c>
      <c r="V5">
        <v>35</v>
      </c>
      <c r="W5">
        <v>3</v>
      </c>
    </row>
    <row r="6" spans="1:24" x14ac:dyDescent="0.25">
      <c r="A6" s="1">
        <v>42308</v>
      </c>
      <c r="B6" s="1" t="s">
        <v>48</v>
      </c>
      <c r="C6">
        <v>29</v>
      </c>
      <c r="D6" t="s">
        <v>22</v>
      </c>
      <c r="E6">
        <v>494</v>
      </c>
      <c r="F6" s="2">
        <v>165</v>
      </c>
      <c r="G6" t="s">
        <v>47</v>
      </c>
      <c r="H6">
        <v>49</v>
      </c>
      <c r="I6">
        <v>30</v>
      </c>
      <c r="J6" t="s">
        <v>17</v>
      </c>
      <c r="K6">
        <v>0</v>
      </c>
      <c r="L6">
        <v>0</v>
      </c>
      <c r="M6">
        <v>0</v>
      </c>
      <c r="N6">
        <v>150</v>
      </c>
      <c r="O6">
        <v>334</v>
      </c>
      <c r="P6" s="2">
        <f t="shared" si="0"/>
        <v>0.44910179640718562</v>
      </c>
      <c r="Q6">
        <v>420</v>
      </c>
      <c r="R6" t="s">
        <v>28</v>
      </c>
      <c r="S6">
        <v>86</v>
      </c>
      <c r="T6">
        <v>10.9</v>
      </c>
      <c r="U6">
        <v>0</v>
      </c>
      <c r="V6">
        <v>720</v>
      </c>
      <c r="W6">
        <v>1</v>
      </c>
    </row>
    <row r="7" spans="1:24" x14ac:dyDescent="0.25">
      <c r="A7" s="1">
        <v>42308</v>
      </c>
      <c r="B7" s="1" t="s">
        <v>48</v>
      </c>
      <c r="C7">
        <v>29</v>
      </c>
      <c r="D7" t="s">
        <v>23</v>
      </c>
      <c r="E7">
        <v>480</v>
      </c>
      <c r="F7" s="2">
        <v>120</v>
      </c>
      <c r="G7" t="s">
        <v>47</v>
      </c>
      <c r="H7">
        <v>46</v>
      </c>
      <c r="I7">
        <v>30</v>
      </c>
      <c r="J7" t="s">
        <v>17</v>
      </c>
      <c r="K7">
        <v>0</v>
      </c>
      <c r="L7">
        <v>0</v>
      </c>
      <c r="M7">
        <v>0</v>
      </c>
      <c r="N7">
        <v>150</v>
      </c>
      <c r="O7">
        <v>420</v>
      </c>
      <c r="P7" s="2">
        <f t="shared" si="0"/>
        <v>0.35714285714285715</v>
      </c>
      <c r="Q7">
        <v>360</v>
      </c>
      <c r="R7" t="s">
        <v>18</v>
      </c>
      <c r="U7">
        <v>0</v>
      </c>
      <c r="V7">
        <v>660</v>
      </c>
      <c r="W7">
        <v>1</v>
      </c>
    </row>
    <row r="8" spans="1:24" x14ac:dyDescent="0.25">
      <c r="A8" s="1">
        <v>42308</v>
      </c>
      <c r="B8" s="1" t="s">
        <v>48</v>
      </c>
      <c r="C8">
        <v>29</v>
      </c>
      <c r="D8" t="s">
        <v>23</v>
      </c>
      <c r="E8">
        <v>483</v>
      </c>
      <c r="F8" s="2">
        <v>135</v>
      </c>
      <c r="G8" t="s">
        <v>49</v>
      </c>
      <c r="H8">
        <v>46</v>
      </c>
      <c r="I8">
        <v>30</v>
      </c>
      <c r="J8" t="s">
        <v>17</v>
      </c>
      <c r="K8">
        <v>0</v>
      </c>
      <c r="L8">
        <v>0</v>
      </c>
      <c r="M8">
        <v>0</v>
      </c>
      <c r="N8">
        <v>200</v>
      </c>
      <c r="O8" t="s">
        <v>50</v>
      </c>
      <c r="P8" t="s">
        <v>50</v>
      </c>
      <c r="Q8">
        <v>415</v>
      </c>
      <c r="R8" t="s">
        <v>18</v>
      </c>
      <c r="S8">
        <v>69</v>
      </c>
      <c r="T8">
        <v>8.9</v>
      </c>
      <c r="U8">
        <v>0</v>
      </c>
      <c r="V8">
        <v>420</v>
      </c>
      <c r="W8">
        <v>1</v>
      </c>
    </row>
    <row r="9" spans="1:24" x14ac:dyDescent="0.25">
      <c r="A9" s="1">
        <v>42310</v>
      </c>
      <c r="B9" s="1" t="s">
        <v>51</v>
      </c>
      <c r="C9">
        <v>31</v>
      </c>
      <c r="D9" t="s">
        <v>22</v>
      </c>
      <c r="E9">
        <v>471</v>
      </c>
      <c r="F9" s="2">
        <v>175</v>
      </c>
      <c r="G9" t="s">
        <v>47</v>
      </c>
      <c r="H9">
        <v>46</v>
      </c>
      <c r="I9">
        <v>0</v>
      </c>
      <c r="J9" t="s">
        <v>17</v>
      </c>
      <c r="K9">
        <v>0</v>
      </c>
      <c r="L9">
        <v>0</v>
      </c>
      <c r="M9">
        <v>0</v>
      </c>
      <c r="N9">
        <v>100</v>
      </c>
      <c r="O9">
        <v>270</v>
      </c>
      <c r="P9" s="2">
        <f t="shared" si="0"/>
        <v>0.37037037037037035</v>
      </c>
      <c r="Q9">
        <v>660</v>
      </c>
      <c r="R9" t="s">
        <v>30</v>
      </c>
      <c r="S9">
        <v>98</v>
      </c>
      <c r="T9">
        <v>16.2</v>
      </c>
      <c r="U9">
        <v>1</v>
      </c>
      <c r="V9">
        <f>27*60</f>
        <v>1620</v>
      </c>
      <c r="W9">
        <v>1</v>
      </c>
      <c r="X9" t="s">
        <v>52</v>
      </c>
    </row>
    <row r="10" spans="1:24" x14ac:dyDescent="0.25">
      <c r="A10" s="1">
        <v>42310</v>
      </c>
      <c r="B10" s="1" t="s">
        <v>56</v>
      </c>
      <c r="C10">
        <v>29</v>
      </c>
      <c r="D10" t="s">
        <v>53</v>
      </c>
      <c r="E10">
        <v>479</v>
      </c>
      <c r="F10" s="2">
        <v>96</v>
      </c>
      <c r="G10" t="s">
        <v>49</v>
      </c>
      <c r="H10">
        <v>36.5</v>
      </c>
      <c r="I10">
        <v>0</v>
      </c>
      <c r="J10" t="s">
        <v>17</v>
      </c>
      <c r="K10">
        <v>0</v>
      </c>
      <c r="L10">
        <v>0</v>
      </c>
      <c r="M10">
        <v>0</v>
      </c>
      <c r="N10">
        <v>130</v>
      </c>
      <c r="O10">
        <v>200</v>
      </c>
      <c r="P10" s="2">
        <f t="shared" si="0"/>
        <v>0.65</v>
      </c>
      <c r="Q10">
        <v>580</v>
      </c>
      <c r="R10" t="s">
        <v>30</v>
      </c>
      <c r="U10">
        <v>0</v>
      </c>
      <c r="V10">
        <v>580</v>
      </c>
      <c r="W10">
        <v>1</v>
      </c>
    </row>
    <row r="11" spans="1:24" x14ac:dyDescent="0.25">
      <c r="A11" s="1">
        <v>42310</v>
      </c>
      <c r="B11" s="1" t="s">
        <v>56</v>
      </c>
      <c r="C11">
        <v>29</v>
      </c>
      <c r="D11" t="s">
        <v>54</v>
      </c>
      <c r="E11">
        <v>478</v>
      </c>
      <c r="F11" s="2">
        <v>159</v>
      </c>
      <c r="G11" t="s">
        <v>47</v>
      </c>
      <c r="H11">
        <v>47</v>
      </c>
      <c r="I11">
        <v>30</v>
      </c>
      <c r="J11" t="s">
        <v>17</v>
      </c>
      <c r="K11">
        <v>0</v>
      </c>
      <c r="L11">
        <v>0</v>
      </c>
      <c r="M11">
        <v>0</v>
      </c>
      <c r="N11">
        <v>300</v>
      </c>
      <c r="O11">
        <f>(17*60)+34</f>
        <v>1054</v>
      </c>
      <c r="P11" s="2">
        <f t="shared" si="0"/>
        <v>0.28462998102466791</v>
      </c>
      <c r="Q11">
        <v>347</v>
      </c>
      <c r="R11" t="s">
        <v>18</v>
      </c>
      <c r="S11">
        <v>77</v>
      </c>
      <c r="T11">
        <v>5</v>
      </c>
      <c r="U11">
        <v>1</v>
      </c>
      <c r="V11">
        <f>26*60</f>
        <v>1560</v>
      </c>
      <c r="W11">
        <v>0</v>
      </c>
    </row>
    <row r="12" spans="1:24" x14ac:dyDescent="0.25">
      <c r="A12" s="1">
        <v>42310</v>
      </c>
      <c r="B12" s="1" t="s">
        <v>56</v>
      </c>
      <c r="C12">
        <v>29</v>
      </c>
      <c r="D12" t="s">
        <v>53</v>
      </c>
      <c r="E12">
        <v>482</v>
      </c>
      <c r="F12" s="2">
        <v>182</v>
      </c>
      <c r="G12" t="s">
        <v>55</v>
      </c>
      <c r="H12">
        <v>51</v>
      </c>
      <c r="I12">
        <v>30</v>
      </c>
      <c r="J12" t="s">
        <v>17</v>
      </c>
      <c r="K12">
        <v>0</v>
      </c>
      <c r="L12">
        <v>0</v>
      </c>
      <c r="M12">
        <v>0</v>
      </c>
      <c r="N12">
        <v>250</v>
      </c>
      <c r="O12">
        <f>(9*60)+55</f>
        <v>595</v>
      </c>
      <c r="P12" s="2">
        <f t="shared" si="0"/>
        <v>0.42016806722689076</v>
      </c>
      <c r="Q12">
        <v>644</v>
      </c>
      <c r="R12" t="s">
        <v>18</v>
      </c>
      <c r="U12">
        <v>1</v>
      </c>
      <c r="V12">
        <f>21*60</f>
        <v>1260</v>
      </c>
      <c r="W12">
        <v>0</v>
      </c>
    </row>
    <row r="13" spans="1:24" x14ac:dyDescent="0.25">
      <c r="A13" s="1">
        <v>42311</v>
      </c>
      <c r="B13" s="1" t="s">
        <v>56</v>
      </c>
      <c r="C13">
        <v>29</v>
      </c>
      <c r="D13" t="s">
        <v>22</v>
      </c>
      <c r="E13">
        <v>473</v>
      </c>
      <c r="F13" s="2">
        <v>146</v>
      </c>
      <c r="G13" t="s">
        <v>47</v>
      </c>
      <c r="H13">
        <v>36</v>
      </c>
      <c r="I13">
        <v>10</v>
      </c>
      <c r="J13" t="s">
        <v>17</v>
      </c>
      <c r="K13">
        <v>0</v>
      </c>
      <c r="L13">
        <v>0</v>
      </c>
      <c r="M13">
        <v>0</v>
      </c>
      <c r="N13">
        <v>260</v>
      </c>
      <c r="O13">
        <f>(13*60)+18</f>
        <v>798</v>
      </c>
      <c r="P13" s="2">
        <f t="shared" si="0"/>
        <v>0.32581453634085211</v>
      </c>
      <c r="Q13">
        <f>(6*60)+30</f>
        <v>390</v>
      </c>
      <c r="R13" t="s">
        <v>18</v>
      </c>
      <c r="S13">
        <v>107</v>
      </c>
      <c r="T13">
        <v>9.5</v>
      </c>
      <c r="U13">
        <v>0</v>
      </c>
      <c r="V13">
        <v>912</v>
      </c>
      <c r="W13">
        <v>1</v>
      </c>
    </row>
    <row r="14" spans="1:24" x14ac:dyDescent="0.25">
      <c r="A14" s="1">
        <v>42311</v>
      </c>
      <c r="B14" s="1" t="s">
        <v>56</v>
      </c>
      <c r="C14">
        <v>29</v>
      </c>
      <c r="D14" t="s">
        <v>22</v>
      </c>
      <c r="E14">
        <v>472</v>
      </c>
      <c r="F14" s="2">
        <v>182</v>
      </c>
      <c r="G14" t="s">
        <v>27</v>
      </c>
      <c r="H14">
        <v>42</v>
      </c>
      <c r="I14">
        <v>0</v>
      </c>
      <c r="J14" t="s">
        <v>17</v>
      </c>
      <c r="K14">
        <v>0</v>
      </c>
      <c r="L14">
        <v>0</v>
      </c>
      <c r="M14">
        <v>0</v>
      </c>
      <c r="N14">
        <v>350</v>
      </c>
      <c r="P14" s="2" t="e">
        <f t="shared" si="0"/>
        <v>#DIV/0!</v>
      </c>
      <c r="Q14">
        <f>(6*60)+3</f>
        <v>363</v>
      </c>
      <c r="R14" t="s">
        <v>18</v>
      </c>
      <c r="S14">
        <v>109</v>
      </c>
      <c r="T14">
        <v>11.3</v>
      </c>
      <c r="U14">
        <v>0</v>
      </c>
      <c r="V14">
        <v>991</v>
      </c>
      <c r="W14">
        <v>1</v>
      </c>
    </row>
    <row r="15" spans="1:24" x14ac:dyDescent="0.25">
      <c r="A15" s="1">
        <v>42312</v>
      </c>
      <c r="B15" s="1" t="s">
        <v>62</v>
      </c>
      <c r="C15">
        <v>29</v>
      </c>
      <c r="D15" t="s">
        <v>22</v>
      </c>
      <c r="E15">
        <v>470</v>
      </c>
      <c r="F15" s="2">
        <v>185</v>
      </c>
      <c r="G15" t="s">
        <v>55</v>
      </c>
      <c r="H15">
        <v>38</v>
      </c>
      <c r="I15">
        <v>10</v>
      </c>
      <c r="J15" t="s">
        <v>17</v>
      </c>
      <c r="K15">
        <v>0</v>
      </c>
      <c r="L15">
        <v>0</v>
      </c>
      <c r="M15">
        <v>1</v>
      </c>
      <c r="N15">
        <v>450</v>
      </c>
      <c r="O15">
        <v>369</v>
      </c>
      <c r="P15" s="2">
        <f t="shared" si="0"/>
        <v>1.2195121951219512</v>
      </c>
      <c r="Q15">
        <v>450</v>
      </c>
      <c r="R15" t="s">
        <v>18</v>
      </c>
      <c r="S15">
        <v>59</v>
      </c>
      <c r="T15">
        <v>14</v>
      </c>
      <c r="U15">
        <v>0</v>
      </c>
      <c r="V15">
        <v>369</v>
      </c>
      <c r="W15">
        <v>2</v>
      </c>
    </row>
    <row r="16" spans="1:24" x14ac:dyDescent="0.25">
      <c r="A16" s="1">
        <v>42312</v>
      </c>
      <c r="B16" s="1" t="s">
        <v>63</v>
      </c>
      <c r="C16">
        <v>29</v>
      </c>
      <c r="D16" t="s">
        <v>22</v>
      </c>
      <c r="E16">
        <v>474</v>
      </c>
      <c r="F16" s="2">
        <v>166</v>
      </c>
      <c r="G16" t="s">
        <v>55</v>
      </c>
      <c r="H16">
        <v>47</v>
      </c>
      <c r="I16">
        <v>10</v>
      </c>
      <c r="J16" t="s">
        <v>17</v>
      </c>
      <c r="K16">
        <v>0</v>
      </c>
      <c r="L16">
        <v>0</v>
      </c>
      <c r="M16">
        <v>0</v>
      </c>
      <c r="P16" s="2" t="e">
        <f t="shared" si="0"/>
        <v>#DIV/0!</v>
      </c>
      <c r="Q16">
        <v>574</v>
      </c>
      <c r="R16" t="s">
        <v>18</v>
      </c>
      <c r="S16">
        <v>60</v>
      </c>
      <c r="U16">
        <v>0</v>
      </c>
      <c r="V16">
        <v>330</v>
      </c>
      <c r="W16">
        <v>2</v>
      </c>
    </row>
    <row r="17" spans="1:23" x14ac:dyDescent="0.25">
      <c r="A17" s="1">
        <v>42312</v>
      </c>
      <c r="B17" s="1" t="s">
        <v>63</v>
      </c>
      <c r="C17">
        <v>29</v>
      </c>
      <c r="D17" t="s">
        <v>22</v>
      </c>
      <c r="E17">
        <v>476</v>
      </c>
      <c r="F17" s="2">
        <v>141</v>
      </c>
      <c r="G17" t="s">
        <v>47</v>
      </c>
      <c r="H17">
        <v>45</v>
      </c>
      <c r="I17">
        <v>0</v>
      </c>
      <c r="J17" t="s">
        <v>17</v>
      </c>
      <c r="K17">
        <v>0</v>
      </c>
      <c r="L17">
        <v>0</v>
      </c>
      <c r="M17">
        <v>0</v>
      </c>
      <c r="N17">
        <v>10</v>
      </c>
      <c r="O17">
        <v>892</v>
      </c>
      <c r="P17" s="2">
        <f t="shared" si="0"/>
        <v>1.1210762331838564E-2</v>
      </c>
      <c r="Q17">
        <v>370</v>
      </c>
      <c r="R17" t="s">
        <v>31</v>
      </c>
      <c r="S17">
        <v>115</v>
      </c>
      <c r="T17">
        <v>11.9</v>
      </c>
      <c r="U17">
        <v>1</v>
      </c>
      <c r="V17">
        <f>25*60</f>
        <v>1500</v>
      </c>
      <c r="W17">
        <v>0</v>
      </c>
    </row>
    <row r="18" spans="1:23" x14ac:dyDescent="0.25">
      <c r="A18" s="1">
        <v>42314</v>
      </c>
      <c r="B18" t="s">
        <v>60</v>
      </c>
      <c r="C18">
        <v>27</v>
      </c>
      <c r="D18" t="s">
        <v>22</v>
      </c>
      <c r="E18">
        <v>464</v>
      </c>
      <c r="F18" s="2">
        <v>148</v>
      </c>
      <c r="G18" t="s">
        <v>47</v>
      </c>
      <c r="H18">
        <v>44</v>
      </c>
      <c r="I18">
        <v>30</v>
      </c>
      <c r="J18" t="s">
        <v>17</v>
      </c>
      <c r="K18">
        <v>0</v>
      </c>
      <c r="L18">
        <v>0</v>
      </c>
      <c r="M18">
        <v>0</v>
      </c>
      <c r="N18">
        <v>140</v>
      </c>
      <c r="O18">
        <v>265</v>
      </c>
      <c r="P18" s="2">
        <f t="shared" si="0"/>
        <v>0.52830188679245282</v>
      </c>
      <c r="Q18">
        <v>314</v>
      </c>
      <c r="R18" t="s">
        <v>28</v>
      </c>
      <c r="S18">
        <v>84</v>
      </c>
      <c r="T18">
        <v>8.6999999999999993</v>
      </c>
      <c r="U18">
        <v>0</v>
      </c>
      <c r="V18">
        <v>285</v>
      </c>
      <c r="W18">
        <v>1</v>
      </c>
    </row>
    <row r="19" spans="1:23" x14ac:dyDescent="0.25">
      <c r="A19" s="1">
        <v>42314</v>
      </c>
      <c r="B19" t="s">
        <v>36</v>
      </c>
      <c r="C19">
        <v>27</v>
      </c>
      <c r="D19" t="s">
        <v>22</v>
      </c>
      <c r="E19">
        <v>460</v>
      </c>
      <c r="F19" s="2">
        <v>222</v>
      </c>
      <c r="G19" t="s">
        <v>47</v>
      </c>
      <c r="H19">
        <v>47</v>
      </c>
      <c r="I19">
        <v>10</v>
      </c>
      <c r="J19" t="s">
        <v>17</v>
      </c>
      <c r="K19">
        <v>0</v>
      </c>
      <c r="L19">
        <v>0</v>
      </c>
      <c r="M19">
        <v>0</v>
      </c>
      <c r="N19">
        <v>50</v>
      </c>
      <c r="O19">
        <v>180</v>
      </c>
      <c r="P19" s="2">
        <f t="shared" si="0"/>
        <v>0.27777777777777779</v>
      </c>
      <c r="Q19">
        <v>325</v>
      </c>
      <c r="R19" t="s">
        <v>18</v>
      </c>
      <c r="S19">
        <v>74</v>
      </c>
      <c r="T19">
        <v>8.5</v>
      </c>
      <c r="U19">
        <v>0</v>
      </c>
      <c r="V19">
        <v>353</v>
      </c>
      <c r="W19">
        <v>1</v>
      </c>
    </row>
    <row r="20" spans="1:23" x14ac:dyDescent="0.25">
      <c r="A20" s="1">
        <v>42314</v>
      </c>
      <c r="B20" t="s">
        <v>36</v>
      </c>
      <c r="C20">
        <v>27</v>
      </c>
      <c r="D20" t="s">
        <v>23</v>
      </c>
      <c r="E20">
        <v>466</v>
      </c>
      <c r="F20" s="2">
        <v>145</v>
      </c>
      <c r="G20" t="s">
        <v>58</v>
      </c>
      <c r="H20">
        <v>42</v>
      </c>
      <c r="I20">
        <v>10</v>
      </c>
      <c r="J20" t="s">
        <v>17</v>
      </c>
      <c r="K20">
        <v>0</v>
      </c>
      <c r="L20">
        <v>0</v>
      </c>
      <c r="M20">
        <v>0</v>
      </c>
      <c r="N20">
        <v>100</v>
      </c>
      <c r="O20">
        <v>529</v>
      </c>
      <c r="P20" s="2">
        <f t="shared" si="0"/>
        <v>0.1890359168241966</v>
      </c>
      <c r="Q20">
        <v>355</v>
      </c>
      <c r="R20" t="s">
        <v>18</v>
      </c>
      <c r="S20">
        <v>89</v>
      </c>
      <c r="T20">
        <v>8.3000000000000007</v>
      </c>
      <c r="U20">
        <v>0</v>
      </c>
      <c r="V20">
        <v>529</v>
      </c>
      <c r="W20">
        <v>1</v>
      </c>
    </row>
    <row r="21" spans="1:23" x14ac:dyDescent="0.25">
      <c r="A21" s="1">
        <v>42314</v>
      </c>
      <c r="B21" t="s">
        <v>61</v>
      </c>
      <c r="C21">
        <v>29</v>
      </c>
      <c r="D21" t="s">
        <v>22</v>
      </c>
      <c r="E21">
        <v>467</v>
      </c>
      <c r="F21" s="2">
        <v>132</v>
      </c>
      <c r="G21" t="s">
        <v>47</v>
      </c>
      <c r="H21">
        <v>38</v>
      </c>
      <c r="I21">
        <v>10</v>
      </c>
      <c r="J21" t="s">
        <v>17</v>
      </c>
      <c r="K21">
        <v>0</v>
      </c>
      <c r="L21">
        <v>0</v>
      </c>
      <c r="M21">
        <v>0</v>
      </c>
      <c r="N21">
        <v>400</v>
      </c>
      <c r="P21" s="2" t="e">
        <f t="shared" si="0"/>
        <v>#DIV/0!</v>
      </c>
      <c r="Q21">
        <v>375</v>
      </c>
      <c r="R21" t="s">
        <v>18</v>
      </c>
      <c r="S21">
        <v>88</v>
      </c>
      <c r="T21">
        <v>7.3</v>
      </c>
      <c r="U21">
        <v>1</v>
      </c>
      <c r="V21">
        <f>26*60</f>
        <v>1560</v>
      </c>
      <c r="W21">
        <v>0</v>
      </c>
    </row>
    <row r="22" spans="1:23" x14ac:dyDescent="0.25">
      <c r="A22" s="1">
        <v>42315</v>
      </c>
      <c r="B22" t="s">
        <v>56</v>
      </c>
      <c r="C22">
        <v>29</v>
      </c>
      <c r="D22" t="s">
        <v>22</v>
      </c>
      <c r="E22">
        <v>461</v>
      </c>
      <c r="F22" s="2">
        <v>210</v>
      </c>
      <c r="G22" t="s">
        <v>47</v>
      </c>
      <c r="H22">
        <v>51</v>
      </c>
      <c r="I22">
        <v>0</v>
      </c>
      <c r="J22" t="s">
        <v>17</v>
      </c>
      <c r="K22">
        <v>0</v>
      </c>
      <c r="L22">
        <v>0</v>
      </c>
      <c r="M22">
        <v>0</v>
      </c>
      <c r="N22">
        <v>250</v>
      </c>
      <c r="P22" s="2" t="e">
        <f t="shared" si="0"/>
        <v>#DIV/0!</v>
      </c>
      <c r="Q22">
        <f>13*60</f>
        <v>780</v>
      </c>
      <c r="R22" t="s">
        <v>18</v>
      </c>
      <c r="S22">
        <v>94</v>
      </c>
      <c r="T22">
        <v>12.8</v>
      </c>
      <c r="U22">
        <v>0</v>
      </c>
      <c r="V22">
        <f>7*60</f>
        <v>420</v>
      </c>
      <c r="W22">
        <v>4</v>
      </c>
    </row>
    <row r="23" spans="1:23" x14ac:dyDescent="0.25">
      <c r="A23" s="1">
        <v>42315</v>
      </c>
      <c r="B23" t="s">
        <v>56</v>
      </c>
      <c r="C23">
        <v>29</v>
      </c>
      <c r="D23" t="s">
        <v>22</v>
      </c>
      <c r="E23">
        <v>465</v>
      </c>
      <c r="F23" s="2">
        <v>155</v>
      </c>
      <c r="G23" t="s">
        <v>27</v>
      </c>
      <c r="H23">
        <v>45</v>
      </c>
      <c r="I23">
        <v>10</v>
      </c>
      <c r="J23" t="s">
        <v>17</v>
      </c>
      <c r="K23">
        <v>0</v>
      </c>
      <c r="L23">
        <v>0</v>
      </c>
      <c r="M23">
        <v>0</v>
      </c>
      <c r="N23">
        <v>250</v>
      </c>
      <c r="P23" s="2" t="e">
        <f t="shared" si="0"/>
        <v>#DIV/0!</v>
      </c>
      <c r="Q23">
        <v>395</v>
      </c>
      <c r="R23" t="s">
        <v>18</v>
      </c>
      <c r="S23">
        <v>94</v>
      </c>
      <c r="T23">
        <v>9.9</v>
      </c>
      <c r="U23">
        <v>0</v>
      </c>
      <c r="V23">
        <v>390</v>
      </c>
      <c r="W23">
        <v>1</v>
      </c>
    </row>
    <row r="24" spans="1:23" x14ac:dyDescent="0.25">
      <c r="A24" s="1">
        <v>42318</v>
      </c>
      <c r="B24" t="s">
        <v>38</v>
      </c>
      <c r="C24">
        <v>27</v>
      </c>
      <c r="D24" t="s">
        <v>22</v>
      </c>
      <c r="E24">
        <v>462</v>
      </c>
      <c r="F24" s="2">
        <v>209</v>
      </c>
      <c r="G24" t="s">
        <v>47</v>
      </c>
      <c r="H24" s="2">
        <v>50</v>
      </c>
      <c r="I24">
        <v>0</v>
      </c>
      <c r="J24" t="s">
        <v>17</v>
      </c>
      <c r="K24">
        <v>0</v>
      </c>
      <c r="L24">
        <v>0</v>
      </c>
      <c r="M24">
        <v>0</v>
      </c>
      <c r="N24">
        <v>40</v>
      </c>
      <c r="P24" s="2" t="e">
        <f t="shared" si="0"/>
        <v>#DIV/0!</v>
      </c>
      <c r="Q24">
        <v>480</v>
      </c>
      <c r="R24" t="s">
        <v>28</v>
      </c>
      <c r="S24">
        <v>82</v>
      </c>
      <c r="T24">
        <v>9</v>
      </c>
      <c r="U24">
        <v>1</v>
      </c>
      <c r="V24">
        <f>16*60</f>
        <v>960</v>
      </c>
      <c r="W24">
        <v>2</v>
      </c>
    </row>
    <row r="25" spans="1:23" x14ac:dyDescent="0.25">
      <c r="A25" s="1">
        <v>42318</v>
      </c>
      <c r="B25" t="s">
        <v>38</v>
      </c>
      <c r="C25">
        <v>27</v>
      </c>
      <c r="D25" t="s">
        <v>23</v>
      </c>
      <c r="E25">
        <v>463</v>
      </c>
      <c r="F25" s="2">
        <v>120</v>
      </c>
      <c r="G25" t="s">
        <v>47</v>
      </c>
      <c r="H25" s="2">
        <v>46</v>
      </c>
      <c r="I25">
        <v>0</v>
      </c>
      <c r="J25" t="s">
        <v>17</v>
      </c>
      <c r="K25">
        <v>0</v>
      </c>
      <c r="L25">
        <v>0</v>
      </c>
      <c r="M25">
        <v>0</v>
      </c>
      <c r="N25">
        <v>40</v>
      </c>
      <c r="P25" s="2" t="e">
        <f t="shared" si="0"/>
        <v>#DIV/0!</v>
      </c>
      <c r="Q25">
        <v>480</v>
      </c>
      <c r="R25" t="s">
        <v>28</v>
      </c>
      <c r="S25">
        <v>105</v>
      </c>
      <c r="T25">
        <v>13.6</v>
      </c>
      <c r="U25">
        <v>0</v>
      </c>
      <c r="V25">
        <v>90</v>
      </c>
      <c r="W25">
        <v>3</v>
      </c>
    </row>
    <row r="26" spans="1:23" x14ac:dyDescent="0.25">
      <c r="A26" s="1">
        <v>42318</v>
      </c>
      <c r="B26" t="s">
        <v>65</v>
      </c>
      <c r="C26">
        <v>30</v>
      </c>
      <c r="D26" t="s">
        <v>22</v>
      </c>
      <c r="E26">
        <v>451</v>
      </c>
      <c r="F26" s="2">
        <v>129</v>
      </c>
      <c r="G26" t="s">
        <v>47</v>
      </c>
      <c r="H26" s="2">
        <v>49</v>
      </c>
      <c r="I26">
        <v>30</v>
      </c>
      <c r="J26" t="s">
        <v>17</v>
      </c>
      <c r="K26">
        <v>1</v>
      </c>
      <c r="L26">
        <v>0</v>
      </c>
      <c r="M26">
        <v>0</v>
      </c>
      <c r="N26">
        <v>15</v>
      </c>
      <c r="O26">
        <v>90</v>
      </c>
      <c r="P26" s="2">
        <f t="shared" si="0"/>
        <v>0.16666666666666666</v>
      </c>
      <c r="Q26">
        <v>450</v>
      </c>
      <c r="R26" t="s">
        <v>18</v>
      </c>
      <c r="S26">
        <v>108</v>
      </c>
      <c r="T26">
        <v>15.5</v>
      </c>
      <c r="U26">
        <v>1</v>
      </c>
      <c r="V26">
        <f>20*60</f>
        <v>1200</v>
      </c>
      <c r="W26">
        <v>0</v>
      </c>
    </row>
    <row r="27" spans="1:23" x14ac:dyDescent="0.25">
      <c r="A27" s="1">
        <v>42319</v>
      </c>
      <c r="B27" t="s">
        <v>67</v>
      </c>
      <c r="C27">
        <v>31</v>
      </c>
      <c r="D27" t="s">
        <v>22</v>
      </c>
      <c r="E27">
        <v>459</v>
      </c>
      <c r="F27" s="2">
        <v>143</v>
      </c>
      <c r="G27" t="s">
        <v>47</v>
      </c>
      <c r="H27" s="2">
        <v>42</v>
      </c>
      <c r="I27">
        <v>0</v>
      </c>
      <c r="J27" t="s">
        <v>17</v>
      </c>
      <c r="K27">
        <v>0</v>
      </c>
      <c r="L27">
        <v>0</v>
      </c>
      <c r="M27">
        <v>0</v>
      </c>
      <c r="N27">
        <v>150</v>
      </c>
      <c r="O27">
        <v>424</v>
      </c>
      <c r="P27" s="2">
        <f t="shared" si="0"/>
        <v>0.35377358490566035</v>
      </c>
      <c r="Q27">
        <v>297</v>
      </c>
      <c r="R27" t="s">
        <v>18</v>
      </c>
      <c r="S27">
        <v>93</v>
      </c>
      <c r="T27">
        <v>9</v>
      </c>
      <c r="U27">
        <v>1</v>
      </c>
      <c r="V27">
        <f>20*60</f>
        <v>1200</v>
      </c>
      <c r="W27">
        <v>0</v>
      </c>
    </row>
    <row r="28" spans="1:23" x14ac:dyDescent="0.25">
      <c r="A28" s="1">
        <v>42320</v>
      </c>
      <c r="B28" t="s">
        <v>66</v>
      </c>
      <c r="C28">
        <v>28</v>
      </c>
      <c r="D28" t="s">
        <v>22</v>
      </c>
      <c r="E28">
        <v>454</v>
      </c>
      <c r="F28" s="2">
        <v>168</v>
      </c>
      <c r="G28" t="s">
        <v>55</v>
      </c>
      <c r="H28" s="2">
        <v>46</v>
      </c>
      <c r="I28">
        <v>30</v>
      </c>
      <c r="J28" t="s">
        <v>17</v>
      </c>
      <c r="K28">
        <v>0</v>
      </c>
      <c r="L28">
        <v>1</v>
      </c>
      <c r="M28">
        <v>1</v>
      </c>
      <c r="N28">
        <v>100</v>
      </c>
      <c r="O28">
        <v>134</v>
      </c>
      <c r="P28" s="2">
        <f t="shared" si="0"/>
        <v>0.74626865671641796</v>
      </c>
      <c r="Q28">
        <v>487</v>
      </c>
      <c r="R28" t="s">
        <v>28</v>
      </c>
      <c r="S28">
        <v>72</v>
      </c>
      <c r="T28">
        <v>11.3</v>
      </c>
      <c r="U28">
        <v>0</v>
      </c>
      <c r="V28">
        <v>134</v>
      </c>
      <c r="W28">
        <v>1</v>
      </c>
    </row>
    <row r="29" spans="1:23" x14ac:dyDescent="0.25">
      <c r="A29" s="1">
        <v>42322</v>
      </c>
      <c r="B29" t="s">
        <v>71</v>
      </c>
      <c r="C29">
        <v>29</v>
      </c>
      <c r="D29" t="s">
        <v>22</v>
      </c>
      <c r="E29">
        <v>458</v>
      </c>
      <c r="F29" s="2">
        <v>108</v>
      </c>
      <c r="G29" t="s">
        <v>47</v>
      </c>
      <c r="H29" s="2">
        <v>36</v>
      </c>
      <c r="I29">
        <v>10</v>
      </c>
      <c r="J29" t="s">
        <v>17</v>
      </c>
      <c r="K29">
        <v>0</v>
      </c>
      <c r="L29">
        <v>0</v>
      </c>
      <c r="M29">
        <v>0</v>
      </c>
      <c r="N29">
        <v>40</v>
      </c>
      <c r="O29">
        <v>174</v>
      </c>
      <c r="P29" s="2">
        <f t="shared" si="0"/>
        <v>0.22988505747126436</v>
      </c>
      <c r="Q29">
        <v>470</v>
      </c>
      <c r="R29" t="s">
        <v>18</v>
      </c>
      <c r="U29">
        <v>0</v>
      </c>
      <c r="V29">
        <v>360</v>
      </c>
      <c r="W29">
        <v>2</v>
      </c>
    </row>
    <row r="30" spans="1:23" x14ac:dyDescent="0.25">
      <c r="A30" s="1">
        <v>42322</v>
      </c>
      <c r="B30" t="s">
        <v>71</v>
      </c>
      <c r="C30">
        <v>29</v>
      </c>
      <c r="D30" t="s">
        <v>25</v>
      </c>
      <c r="E30">
        <v>456</v>
      </c>
      <c r="F30" s="2">
        <v>174</v>
      </c>
      <c r="G30" t="s">
        <v>47</v>
      </c>
      <c r="H30" s="2">
        <v>40</v>
      </c>
      <c r="I30">
        <v>10</v>
      </c>
      <c r="J30" t="s">
        <v>17</v>
      </c>
      <c r="K30">
        <v>0</v>
      </c>
      <c r="L30">
        <v>0</v>
      </c>
      <c r="M30">
        <v>0</v>
      </c>
      <c r="N30">
        <v>50</v>
      </c>
      <c r="P30" s="2" t="e">
        <f t="shared" si="0"/>
        <v>#DIV/0!</v>
      </c>
      <c r="Q30">
        <v>309</v>
      </c>
      <c r="R30" t="s">
        <v>18</v>
      </c>
      <c r="S30">
        <v>4.5999999999999996</v>
      </c>
      <c r="T30">
        <v>89</v>
      </c>
      <c r="U30">
        <v>0</v>
      </c>
      <c r="V30">
        <v>150</v>
      </c>
      <c r="W30">
        <v>1</v>
      </c>
    </row>
    <row r="31" spans="1:23" x14ac:dyDescent="0.25">
      <c r="A31" s="1">
        <v>42322</v>
      </c>
      <c r="B31" t="s">
        <v>38</v>
      </c>
      <c r="C31">
        <v>30</v>
      </c>
      <c r="D31" t="s">
        <v>22</v>
      </c>
      <c r="E31">
        <v>453</v>
      </c>
      <c r="F31" s="2">
        <v>154</v>
      </c>
      <c r="G31" t="s">
        <v>47</v>
      </c>
      <c r="H31" s="2">
        <v>49</v>
      </c>
      <c r="I31">
        <v>30</v>
      </c>
      <c r="J31" t="s">
        <v>17</v>
      </c>
      <c r="K31">
        <v>0</v>
      </c>
      <c r="L31">
        <v>0</v>
      </c>
      <c r="M31">
        <v>0</v>
      </c>
      <c r="N31">
        <v>10</v>
      </c>
      <c r="O31">
        <v>10</v>
      </c>
      <c r="P31" s="2">
        <f t="shared" si="0"/>
        <v>1</v>
      </c>
      <c r="Q31">
        <v>445</v>
      </c>
      <c r="R31" t="s">
        <v>18</v>
      </c>
      <c r="S31">
        <v>13</v>
      </c>
      <c r="T31">
        <v>85</v>
      </c>
      <c r="U31">
        <v>0</v>
      </c>
      <c r="V31">
        <v>410</v>
      </c>
      <c r="W31">
        <v>6</v>
      </c>
    </row>
    <row r="32" spans="1:23" x14ac:dyDescent="0.25">
      <c r="A32" s="1">
        <v>42333</v>
      </c>
      <c r="B32" t="s">
        <v>38</v>
      </c>
      <c r="C32">
        <v>28</v>
      </c>
      <c r="D32" t="s">
        <v>22</v>
      </c>
      <c r="E32">
        <v>455</v>
      </c>
      <c r="F32" s="2">
        <v>178</v>
      </c>
      <c r="G32" t="s">
        <v>27</v>
      </c>
      <c r="H32" s="2">
        <v>52</v>
      </c>
      <c r="I32">
        <v>10</v>
      </c>
      <c r="J32" t="s">
        <v>17</v>
      </c>
      <c r="K32">
        <v>0</v>
      </c>
      <c r="L32">
        <v>0</v>
      </c>
      <c r="M32">
        <v>0</v>
      </c>
      <c r="N32">
        <v>10</v>
      </c>
      <c r="P32" s="2" t="e">
        <f t="shared" si="0"/>
        <v>#DIV/0!</v>
      </c>
      <c r="Q32">
        <f>6*60</f>
        <v>360</v>
      </c>
      <c r="U32">
        <v>0</v>
      </c>
      <c r="V32">
        <v>10</v>
      </c>
      <c r="W32">
        <v>4</v>
      </c>
    </row>
    <row r="33" spans="1:23" x14ac:dyDescent="0.25">
      <c r="A33" s="1">
        <v>42333</v>
      </c>
      <c r="B33" t="s">
        <v>38</v>
      </c>
      <c r="C33">
        <v>28</v>
      </c>
      <c r="D33" t="s">
        <v>23</v>
      </c>
      <c r="E33">
        <v>450</v>
      </c>
      <c r="F33" s="2">
        <v>130</v>
      </c>
      <c r="G33" t="s">
        <v>47</v>
      </c>
      <c r="H33" s="2">
        <v>49</v>
      </c>
      <c r="I33">
        <v>10</v>
      </c>
      <c r="J33" t="s">
        <v>17</v>
      </c>
      <c r="K33">
        <v>0</v>
      </c>
      <c r="L33">
        <v>0</v>
      </c>
      <c r="M33">
        <v>0</v>
      </c>
      <c r="N33">
        <v>10</v>
      </c>
      <c r="P33" s="2" t="e">
        <f t="shared" si="0"/>
        <v>#DIV/0!</v>
      </c>
      <c r="Q33">
        <v>476</v>
      </c>
      <c r="S33">
        <v>69</v>
      </c>
      <c r="T33">
        <v>5.9</v>
      </c>
      <c r="U33">
        <v>0</v>
      </c>
      <c r="V33">
        <v>40</v>
      </c>
      <c r="W33">
        <v>2</v>
      </c>
    </row>
    <row r="34" spans="1:23" x14ac:dyDescent="0.25">
      <c r="A34" s="1">
        <v>42350</v>
      </c>
      <c r="B34" t="s">
        <v>130</v>
      </c>
      <c r="C34">
        <v>29</v>
      </c>
      <c r="D34" t="s">
        <v>25</v>
      </c>
      <c r="E34">
        <v>413</v>
      </c>
      <c r="F34" s="2">
        <v>189</v>
      </c>
      <c r="G34" t="s">
        <v>47</v>
      </c>
      <c r="H34" s="2">
        <v>48</v>
      </c>
      <c r="I34">
        <v>10</v>
      </c>
      <c r="J34" t="s">
        <v>17</v>
      </c>
      <c r="K34">
        <v>0</v>
      </c>
      <c r="L34">
        <v>1</v>
      </c>
      <c r="M34">
        <v>0</v>
      </c>
      <c r="N34">
        <v>90</v>
      </c>
      <c r="O34">
        <v>238</v>
      </c>
      <c r="P34" s="2">
        <f t="shared" si="0"/>
        <v>0.37815126050420167</v>
      </c>
      <c r="Q34">
        <v>499</v>
      </c>
      <c r="R34" t="s">
        <v>18</v>
      </c>
      <c r="S34">
        <v>107</v>
      </c>
      <c r="T34">
        <v>8.6</v>
      </c>
      <c r="U34">
        <v>1</v>
      </c>
      <c r="V34">
        <v>1098</v>
      </c>
      <c r="W34">
        <v>0</v>
      </c>
    </row>
    <row r="35" spans="1:23" x14ac:dyDescent="0.25">
      <c r="A35" s="1">
        <v>42350</v>
      </c>
      <c r="B35" t="s">
        <v>130</v>
      </c>
      <c r="C35">
        <v>29</v>
      </c>
      <c r="D35" t="s">
        <v>25</v>
      </c>
      <c r="E35">
        <v>405</v>
      </c>
      <c r="F35" s="2">
        <v>169</v>
      </c>
      <c r="G35" t="s">
        <v>27</v>
      </c>
      <c r="H35" s="2">
        <v>36</v>
      </c>
      <c r="I35">
        <v>0</v>
      </c>
      <c r="J35" t="s">
        <v>17</v>
      </c>
      <c r="K35">
        <v>0</v>
      </c>
      <c r="L35">
        <v>1</v>
      </c>
      <c r="M35">
        <v>0</v>
      </c>
      <c r="N35">
        <v>90</v>
      </c>
      <c r="O35">
        <v>1110</v>
      </c>
      <c r="P35" s="2">
        <f t="shared" si="0"/>
        <v>8.1081081081081086E-2</v>
      </c>
      <c r="Q35">
        <f>7*60</f>
        <v>420</v>
      </c>
      <c r="R35" t="s">
        <v>18</v>
      </c>
      <c r="S35">
        <v>97</v>
      </c>
      <c r="T35">
        <v>8.6999999999999993</v>
      </c>
      <c r="U35">
        <v>1</v>
      </c>
      <c r="V35">
        <f>20*60</f>
        <v>1200</v>
      </c>
      <c r="W35">
        <v>0</v>
      </c>
    </row>
    <row r="36" spans="1:23" x14ac:dyDescent="0.25">
      <c r="A36" s="1">
        <v>42353</v>
      </c>
      <c r="B36" t="s">
        <v>104</v>
      </c>
      <c r="C36">
        <v>29</v>
      </c>
      <c r="D36" t="s">
        <v>22</v>
      </c>
      <c r="E36">
        <v>401</v>
      </c>
      <c r="F36" s="2">
        <v>155</v>
      </c>
      <c r="G36" t="s">
        <v>47</v>
      </c>
      <c r="H36" s="2">
        <v>52</v>
      </c>
      <c r="I36">
        <v>30</v>
      </c>
      <c r="K36">
        <v>0</v>
      </c>
      <c r="L36">
        <v>0</v>
      </c>
      <c r="M36">
        <v>0</v>
      </c>
      <c r="N36">
        <v>400</v>
      </c>
      <c r="Q36">
        <v>459</v>
      </c>
      <c r="S36">
        <v>83</v>
      </c>
      <c r="T36">
        <v>10.199999999999999</v>
      </c>
      <c r="U36">
        <v>0</v>
      </c>
      <c r="V36">
        <v>374</v>
      </c>
      <c r="W36">
        <v>1</v>
      </c>
    </row>
    <row r="37" spans="1:23" x14ac:dyDescent="0.25">
      <c r="A37" s="1">
        <v>42354</v>
      </c>
      <c r="B37" t="s">
        <v>131</v>
      </c>
      <c r="C37">
        <v>29</v>
      </c>
      <c r="D37" t="s">
        <v>22</v>
      </c>
      <c r="E37">
        <v>406</v>
      </c>
      <c r="F37" s="2">
        <v>126</v>
      </c>
      <c r="G37" t="s">
        <v>27</v>
      </c>
      <c r="H37" s="2">
        <v>41</v>
      </c>
      <c r="I37">
        <v>10</v>
      </c>
      <c r="K37">
        <v>0</v>
      </c>
      <c r="L37">
        <v>0</v>
      </c>
      <c r="M37">
        <v>0</v>
      </c>
      <c r="N37">
        <v>300</v>
      </c>
      <c r="Q37">
        <v>415</v>
      </c>
      <c r="U37">
        <v>1</v>
      </c>
      <c r="V37">
        <v>1290</v>
      </c>
      <c r="W37">
        <v>0</v>
      </c>
    </row>
  </sheetData>
  <conditionalFormatting sqref="E32:E37 E2:E28">
    <cfRule type="duplicateValues" dxfId="3" priority="2"/>
  </conditionalFormatting>
  <conditionalFormatting sqref="E29:E31">
    <cfRule type="duplicateValues" dxfId="2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topLeftCell="A10" workbookViewId="0">
      <selection activeCell="E23" sqref="A1:X41"/>
    </sheetView>
  </sheetViews>
  <sheetFormatPr defaultRowHeight="15" x14ac:dyDescent="0.25"/>
  <sheetData>
    <row r="1" spans="1:24" x14ac:dyDescent="0.25">
      <c r="A1" t="s">
        <v>20</v>
      </c>
      <c r="B1" t="s">
        <v>35</v>
      </c>
      <c r="C1" t="s">
        <v>32</v>
      </c>
      <c r="D1" t="s">
        <v>21</v>
      </c>
      <c r="E1" t="s">
        <v>19</v>
      </c>
      <c r="F1" t="s">
        <v>0</v>
      </c>
      <c r="G1" t="s">
        <v>1</v>
      </c>
      <c r="H1" t="s">
        <v>2</v>
      </c>
      <c r="I1" t="s">
        <v>3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34</v>
      </c>
      <c r="Q1" t="s">
        <v>33</v>
      </c>
      <c r="R1" t="s">
        <v>10</v>
      </c>
      <c r="S1" t="s">
        <v>11</v>
      </c>
      <c r="T1" t="s">
        <v>12</v>
      </c>
      <c r="U1" t="s">
        <v>13</v>
      </c>
      <c r="V1" t="s">
        <v>14</v>
      </c>
      <c r="W1" t="s">
        <v>15</v>
      </c>
    </row>
    <row r="2" spans="1:24" x14ac:dyDescent="0.25">
      <c r="A2" s="1">
        <v>42299</v>
      </c>
      <c r="B2" s="1" t="s">
        <v>46</v>
      </c>
      <c r="C2" s="1"/>
      <c r="D2" t="s">
        <v>22</v>
      </c>
      <c r="E2">
        <v>285</v>
      </c>
      <c r="F2" s="2">
        <v>133</v>
      </c>
      <c r="G2" t="s">
        <v>26</v>
      </c>
      <c r="H2">
        <v>44</v>
      </c>
      <c r="I2">
        <v>30</v>
      </c>
      <c r="J2" t="s">
        <v>17</v>
      </c>
      <c r="K2">
        <v>0</v>
      </c>
      <c r="L2">
        <v>0</v>
      </c>
      <c r="M2">
        <v>0</v>
      </c>
      <c r="N2">
        <v>20</v>
      </c>
      <c r="O2">
        <v>30</v>
      </c>
      <c r="P2" s="2">
        <f t="shared" ref="P2:P39" si="0">N2/O2</f>
        <v>0.66666666666666663</v>
      </c>
      <c r="Q2">
        <v>480</v>
      </c>
      <c r="R2" t="s">
        <v>30</v>
      </c>
      <c r="S2" s="3">
        <v>85</v>
      </c>
      <c r="T2" s="3">
        <v>11.5</v>
      </c>
      <c r="U2">
        <v>0</v>
      </c>
      <c r="V2">
        <v>30</v>
      </c>
      <c r="W2">
        <v>4</v>
      </c>
    </row>
    <row r="3" spans="1:24" x14ac:dyDescent="0.25">
      <c r="A3" s="1">
        <v>42299</v>
      </c>
      <c r="B3" s="1" t="s">
        <v>46</v>
      </c>
      <c r="C3" s="1"/>
      <c r="D3" t="s">
        <v>22</v>
      </c>
      <c r="E3">
        <v>500</v>
      </c>
      <c r="F3" s="2">
        <v>159</v>
      </c>
      <c r="G3" t="s">
        <v>26</v>
      </c>
      <c r="H3">
        <v>43</v>
      </c>
      <c r="I3">
        <v>0</v>
      </c>
      <c r="J3" t="s">
        <v>17</v>
      </c>
      <c r="K3">
        <v>0</v>
      </c>
      <c r="L3">
        <v>0</v>
      </c>
      <c r="M3">
        <v>0</v>
      </c>
      <c r="N3">
        <v>150</v>
      </c>
      <c r="O3">
        <v>296</v>
      </c>
      <c r="P3" s="2">
        <f t="shared" si="0"/>
        <v>0.5067567567567568</v>
      </c>
      <c r="Q3">
        <v>978</v>
      </c>
      <c r="R3" t="s">
        <v>28</v>
      </c>
      <c r="S3" s="3">
        <v>103</v>
      </c>
      <c r="T3" s="3">
        <v>11.6</v>
      </c>
      <c r="U3">
        <v>1</v>
      </c>
      <c r="V3">
        <v>900</v>
      </c>
      <c r="W3">
        <v>0</v>
      </c>
    </row>
    <row r="4" spans="1:24" x14ac:dyDescent="0.25">
      <c r="A4" s="1">
        <v>42300</v>
      </c>
      <c r="B4" s="1" t="s">
        <v>40</v>
      </c>
      <c r="C4" s="1"/>
      <c r="D4" t="s">
        <v>22</v>
      </c>
      <c r="E4">
        <v>498</v>
      </c>
      <c r="F4" s="2">
        <v>120</v>
      </c>
      <c r="G4" t="s">
        <v>27</v>
      </c>
      <c r="H4">
        <v>44</v>
      </c>
      <c r="I4">
        <v>0</v>
      </c>
      <c r="J4" t="s">
        <v>17</v>
      </c>
      <c r="K4">
        <v>0</v>
      </c>
      <c r="L4">
        <v>0</v>
      </c>
      <c r="M4">
        <v>0</v>
      </c>
      <c r="N4">
        <v>150</v>
      </c>
      <c r="O4">
        <v>300</v>
      </c>
      <c r="P4" s="2">
        <f t="shared" si="0"/>
        <v>0.5</v>
      </c>
      <c r="Q4">
        <v>360</v>
      </c>
      <c r="R4" t="s">
        <v>31</v>
      </c>
      <c r="S4" s="3">
        <v>74</v>
      </c>
      <c r="T4" s="3">
        <v>12.6</v>
      </c>
      <c r="U4">
        <v>1</v>
      </c>
      <c r="V4">
        <v>900</v>
      </c>
      <c r="W4">
        <v>0</v>
      </c>
    </row>
    <row r="5" spans="1:24" x14ac:dyDescent="0.25">
      <c r="A5" s="1">
        <v>42300</v>
      </c>
      <c r="B5" s="1" t="s">
        <v>40</v>
      </c>
      <c r="C5" s="1"/>
      <c r="D5" t="s">
        <v>22</v>
      </c>
      <c r="E5">
        <v>499</v>
      </c>
      <c r="F5" s="2">
        <v>200</v>
      </c>
      <c r="G5" t="s">
        <v>26</v>
      </c>
      <c r="H5">
        <v>53</v>
      </c>
      <c r="I5">
        <v>0</v>
      </c>
      <c r="J5" t="s">
        <v>17</v>
      </c>
      <c r="K5">
        <v>0</v>
      </c>
      <c r="L5">
        <v>0</v>
      </c>
      <c r="M5">
        <v>0</v>
      </c>
      <c r="N5">
        <v>200</v>
      </c>
      <c r="O5">
        <v>430</v>
      </c>
      <c r="P5" s="2">
        <f t="shared" si="0"/>
        <v>0.46511627906976744</v>
      </c>
      <c r="R5" t="s">
        <v>31</v>
      </c>
      <c r="S5" s="3">
        <v>81</v>
      </c>
      <c r="T5" s="3">
        <v>8.6</v>
      </c>
      <c r="U5">
        <v>1</v>
      </c>
      <c r="V5">
        <v>720</v>
      </c>
      <c r="W5">
        <v>0</v>
      </c>
    </row>
    <row r="6" spans="1:24" x14ac:dyDescent="0.25">
      <c r="A6" s="1">
        <v>42300</v>
      </c>
      <c r="B6" s="1" t="s">
        <v>41</v>
      </c>
      <c r="C6" s="1"/>
      <c r="D6" t="s">
        <v>23</v>
      </c>
      <c r="E6">
        <v>488</v>
      </c>
      <c r="F6" s="2">
        <v>150</v>
      </c>
      <c r="G6" t="s">
        <v>26</v>
      </c>
      <c r="H6">
        <v>48</v>
      </c>
      <c r="I6">
        <v>0</v>
      </c>
      <c r="J6" t="s">
        <v>17</v>
      </c>
      <c r="K6">
        <v>0</v>
      </c>
      <c r="L6">
        <v>0</v>
      </c>
      <c r="M6">
        <v>0</v>
      </c>
      <c r="N6">
        <v>60</v>
      </c>
      <c r="O6">
        <v>35</v>
      </c>
      <c r="P6" s="2">
        <f t="shared" si="0"/>
        <v>1.7142857142857142</v>
      </c>
      <c r="Q6">
        <v>366</v>
      </c>
      <c r="R6" t="s">
        <v>30</v>
      </c>
      <c r="S6" s="3">
        <v>85</v>
      </c>
      <c r="T6" s="3">
        <v>7.3</v>
      </c>
      <c r="U6">
        <v>0</v>
      </c>
      <c r="V6">
        <v>35</v>
      </c>
      <c r="W6">
        <v>3</v>
      </c>
    </row>
    <row r="7" spans="1:24" x14ac:dyDescent="0.25">
      <c r="A7" s="1">
        <v>42302</v>
      </c>
      <c r="B7" s="1" t="s">
        <v>37</v>
      </c>
      <c r="C7">
        <v>26</v>
      </c>
      <c r="D7" t="s">
        <v>22</v>
      </c>
      <c r="E7">
        <v>489</v>
      </c>
      <c r="F7" s="2">
        <v>164</v>
      </c>
      <c r="G7" t="s">
        <v>26</v>
      </c>
      <c r="H7">
        <v>50</v>
      </c>
      <c r="I7">
        <v>0</v>
      </c>
      <c r="J7" t="s">
        <v>17</v>
      </c>
      <c r="K7">
        <v>0</v>
      </c>
      <c r="L7">
        <v>1</v>
      </c>
      <c r="M7">
        <v>0</v>
      </c>
      <c r="N7">
        <v>40</v>
      </c>
      <c r="O7">
        <v>89</v>
      </c>
      <c r="P7" s="2">
        <f t="shared" si="0"/>
        <v>0.449438202247191</v>
      </c>
      <c r="Q7">
        <v>766</v>
      </c>
      <c r="R7" t="s">
        <v>28</v>
      </c>
      <c r="S7" s="3"/>
      <c r="T7" s="3"/>
      <c r="U7">
        <v>1</v>
      </c>
      <c r="V7">
        <v>664</v>
      </c>
      <c r="W7">
        <v>0</v>
      </c>
    </row>
    <row r="8" spans="1:24" x14ac:dyDescent="0.25">
      <c r="A8" s="1">
        <v>42302</v>
      </c>
      <c r="B8" s="1" t="s">
        <v>37</v>
      </c>
      <c r="C8">
        <v>26</v>
      </c>
      <c r="D8" t="s">
        <v>22</v>
      </c>
      <c r="E8">
        <v>490</v>
      </c>
      <c r="F8" s="2">
        <v>177</v>
      </c>
      <c r="G8" t="s">
        <v>26</v>
      </c>
      <c r="H8">
        <v>47</v>
      </c>
      <c r="I8">
        <v>0</v>
      </c>
      <c r="J8" t="s">
        <v>17</v>
      </c>
      <c r="K8">
        <v>0</v>
      </c>
      <c r="L8">
        <v>0</v>
      </c>
      <c r="M8">
        <v>0</v>
      </c>
      <c r="N8">
        <v>100</v>
      </c>
      <c r="O8">
        <v>213</v>
      </c>
      <c r="P8" s="2">
        <f t="shared" si="0"/>
        <v>0.46948356807511737</v>
      </c>
      <c r="Q8">
        <v>557</v>
      </c>
      <c r="R8" t="s">
        <v>28</v>
      </c>
      <c r="S8" s="3"/>
      <c r="T8" s="3"/>
      <c r="U8">
        <v>1</v>
      </c>
      <c r="V8">
        <v>636</v>
      </c>
      <c r="W8">
        <v>0</v>
      </c>
    </row>
    <row r="9" spans="1:24" x14ac:dyDescent="0.25">
      <c r="A9" s="1">
        <v>42308</v>
      </c>
      <c r="B9" s="1" t="s">
        <v>48</v>
      </c>
      <c r="C9">
        <v>29</v>
      </c>
      <c r="D9" t="s">
        <v>22</v>
      </c>
      <c r="E9">
        <v>494</v>
      </c>
      <c r="F9" s="2">
        <v>165</v>
      </c>
      <c r="G9" t="s">
        <v>47</v>
      </c>
      <c r="H9">
        <v>49</v>
      </c>
      <c r="I9">
        <v>30</v>
      </c>
      <c r="J9" t="s">
        <v>17</v>
      </c>
      <c r="K9">
        <v>0</v>
      </c>
      <c r="L9">
        <v>0</v>
      </c>
      <c r="M9">
        <v>0</v>
      </c>
      <c r="N9">
        <v>150</v>
      </c>
      <c r="O9">
        <v>334</v>
      </c>
      <c r="P9" s="2">
        <f t="shared" si="0"/>
        <v>0.44910179640718562</v>
      </c>
      <c r="Q9">
        <v>420</v>
      </c>
      <c r="R9" t="s">
        <v>28</v>
      </c>
      <c r="S9">
        <v>86</v>
      </c>
      <c r="T9">
        <v>10.9</v>
      </c>
      <c r="U9">
        <v>0</v>
      </c>
      <c r="V9">
        <v>720</v>
      </c>
      <c r="W9">
        <v>1</v>
      </c>
    </row>
    <row r="10" spans="1:24" x14ac:dyDescent="0.25">
      <c r="A10" s="1">
        <v>42308</v>
      </c>
      <c r="B10" s="1" t="s">
        <v>48</v>
      </c>
      <c r="C10">
        <v>29</v>
      </c>
      <c r="D10" t="s">
        <v>23</v>
      </c>
      <c r="E10">
        <v>480</v>
      </c>
      <c r="F10" s="2">
        <v>120</v>
      </c>
      <c r="G10" t="s">
        <v>47</v>
      </c>
      <c r="H10">
        <v>46</v>
      </c>
      <c r="I10">
        <v>30</v>
      </c>
      <c r="J10" t="s">
        <v>17</v>
      </c>
      <c r="K10">
        <v>0</v>
      </c>
      <c r="L10">
        <v>0</v>
      </c>
      <c r="M10">
        <v>0</v>
      </c>
      <c r="N10">
        <v>150</v>
      </c>
      <c r="O10">
        <v>420</v>
      </c>
      <c r="P10" s="2">
        <f t="shared" si="0"/>
        <v>0.35714285714285715</v>
      </c>
      <c r="Q10">
        <v>360</v>
      </c>
      <c r="R10" t="s">
        <v>18</v>
      </c>
      <c r="U10">
        <v>0</v>
      </c>
      <c r="V10">
        <v>660</v>
      </c>
      <c r="W10">
        <v>1</v>
      </c>
    </row>
    <row r="11" spans="1:24" x14ac:dyDescent="0.25">
      <c r="A11" s="1">
        <v>42308</v>
      </c>
      <c r="B11" s="1" t="s">
        <v>48</v>
      </c>
      <c r="C11">
        <v>29</v>
      </c>
      <c r="D11" t="s">
        <v>23</v>
      </c>
      <c r="E11">
        <v>483</v>
      </c>
      <c r="F11" s="2">
        <v>135</v>
      </c>
      <c r="G11" t="s">
        <v>49</v>
      </c>
      <c r="H11">
        <v>46</v>
      </c>
      <c r="I11">
        <v>30</v>
      </c>
      <c r="J11" t="s">
        <v>17</v>
      </c>
      <c r="K11">
        <v>0</v>
      </c>
      <c r="L11">
        <v>0</v>
      </c>
      <c r="M11">
        <v>0</v>
      </c>
      <c r="N11">
        <v>200</v>
      </c>
      <c r="O11" t="s">
        <v>50</v>
      </c>
      <c r="P11" t="s">
        <v>50</v>
      </c>
      <c r="Q11">
        <v>415</v>
      </c>
      <c r="R11" t="s">
        <v>18</v>
      </c>
      <c r="S11">
        <v>69</v>
      </c>
      <c r="T11">
        <v>8.9</v>
      </c>
      <c r="U11">
        <v>0</v>
      </c>
      <c r="V11">
        <v>420</v>
      </c>
      <c r="W11">
        <v>1</v>
      </c>
    </row>
    <row r="12" spans="1:24" x14ac:dyDescent="0.25">
      <c r="A12" s="1">
        <v>42310</v>
      </c>
      <c r="B12" s="1" t="s">
        <v>51</v>
      </c>
      <c r="C12">
        <v>31</v>
      </c>
      <c r="D12" t="s">
        <v>22</v>
      </c>
      <c r="E12">
        <v>471</v>
      </c>
      <c r="F12" s="2">
        <v>175</v>
      </c>
      <c r="G12" t="s">
        <v>47</v>
      </c>
      <c r="H12">
        <v>46</v>
      </c>
      <c r="I12">
        <v>0</v>
      </c>
      <c r="J12" t="s">
        <v>17</v>
      </c>
      <c r="K12">
        <v>0</v>
      </c>
      <c r="L12">
        <v>0</v>
      </c>
      <c r="M12">
        <v>0</v>
      </c>
      <c r="N12">
        <v>100</v>
      </c>
      <c r="O12">
        <v>270</v>
      </c>
      <c r="P12" s="2">
        <f t="shared" si="0"/>
        <v>0.37037037037037035</v>
      </c>
      <c r="Q12">
        <v>660</v>
      </c>
      <c r="R12" t="s">
        <v>30</v>
      </c>
      <c r="S12">
        <v>98</v>
      </c>
      <c r="T12">
        <v>16.2</v>
      </c>
      <c r="U12">
        <v>1</v>
      </c>
      <c r="V12">
        <f>27*60</f>
        <v>1620</v>
      </c>
      <c r="W12">
        <v>1</v>
      </c>
      <c r="X12" t="s">
        <v>52</v>
      </c>
    </row>
    <row r="13" spans="1:24" x14ac:dyDescent="0.25">
      <c r="A13" s="1">
        <v>42310</v>
      </c>
      <c r="B13" s="1" t="s">
        <v>56</v>
      </c>
      <c r="C13">
        <v>29</v>
      </c>
      <c r="D13" t="s">
        <v>53</v>
      </c>
      <c r="E13">
        <v>479</v>
      </c>
      <c r="F13" s="2">
        <v>96</v>
      </c>
      <c r="G13" t="s">
        <v>49</v>
      </c>
      <c r="H13">
        <v>36.5</v>
      </c>
      <c r="I13">
        <v>0</v>
      </c>
      <c r="J13" t="s">
        <v>17</v>
      </c>
      <c r="K13">
        <v>0</v>
      </c>
      <c r="L13">
        <v>0</v>
      </c>
      <c r="M13">
        <v>0</v>
      </c>
      <c r="N13">
        <v>130</v>
      </c>
      <c r="O13">
        <v>200</v>
      </c>
      <c r="P13" s="2">
        <f t="shared" si="0"/>
        <v>0.65</v>
      </c>
      <c r="Q13">
        <v>580</v>
      </c>
      <c r="R13" t="s">
        <v>30</v>
      </c>
      <c r="U13">
        <v>0</v>
      </c>
      <c r="V13">
        <v>580</v>
      </c>
      <c r="W13">
        <v>1</v>
      </c>
    </row>
    <row r="14" spans="1:24" x14ac:dyDescent="0.25">
      <c r="A14" s="1">
        <v>42310</v>
      </c>
      <c r="B14" s="1" t="s">
        <v>56</v>
      </c>
      <c r="C14">
        <v>29</v>
      </c>
      <c r="D14" t="s">
        <v>54</v>
      </c>
      <c r="E14">
        <v>478</v>
      </c>
      <c r="F14" s="2">
        <v>159</v>
      </c>
      <c r="G14" t="s">
        <v>47</v>
      </c>
      <c r="H14">
        <v>47</v>
      </c>
      <c r="I14">
        <v>30</v>
      </c>
      <c r="J14" t="s">
        <v>17</v>
      </c>
      <c r="K14">
        <v>0</v>
      </c>
      <c r="L14">
        <v>0</v>
      </c>
      <c r="M14">
        <v>0</v>
      </c>
      <c r="N14">
        <v>300</v>
      </c>
      <c r="O14">
        <f>(17*60)+34</f>
        <v>1054</v>
      </c>
      <c r="P14" s="2">
        <f t="shared" si="0"/>
        <v>0.28462998102466791</v>
      </c>
      <c r="Q14">
        <v>347</v>
      </c>
      <c r="R14" t="s">
        <v>18</v>
      </c>
      <c r="S14">
        <v>77</v>
      </c>
      <c r="T14">
        <v>5</v>
      </c>
      <c r="U14">
        <v>1</v>
      </c>
      <c r="V14">
        <f>26*60</f>
        <v>1560</v>
      </c>
      <c r="W14">
        <v>0</v>
      </c>
    </row>
    <row r="15" spans="1:24" x14ac:dyDescent="0.25">
      <c r="A15" s="1">
        <v>42310</v>
      </c>
      <c r="B15" s="1" t="s">
        <v>56</v>
      </c>
      <c r="C15">
        <v>29</v>
      </c>
      <c r="D15" t="s">
        <v>53</v>
      </c>
      <c r="E15">
        <v>482</v>
      </c>
      <c r="F15" s="2">
        <v>182</v>
      </c>
      <c r="G15" t="s">
        <v>55</v>
      </c>
      <c r="H15">
        <v>51</v>
      </c>
      <c r="I15">
        <v>30</v>
      </c>
      <c r="J15" t="s">
        <v>17</v>
      </c>
      <c r="K15">
        <v>0</v>
      </c>
      <c r="L15">
        <v>0</v>
      </c>
      <c r="M15">
        <v>0</v>
      </c>
      <c r="N15">
        <v>250</v>
      </c>
      <c r="O15">
        <f>(9*60)+55</f>
        <v>595</v>
      </c>
      <c r="P15" s="2">
        <f t="shared" si="0"/>
        <v>0.42016806722689076</v>
      </c>
      <c r="Q15">
        <v>644</v>
      </c>
      <c r="R15" t="s">
        <v>18</v>
      </c>
      <c r="U15">
        <v>1</v>
      </c>
      <c r="V15">
        <f>21*60</f>
        <v>1260</v>
      </c>
      <c r="W15">
        <v>0</v>
      </c>
    </row>
    <row r="16" spans="1:24" x14ac:dyDescent="0.25">
      <c r="A16" s="1">
        <v>42311</v>
      </c>
      <c r="B16" s="1" t="s">
        <v>56</v>
      </c>
      <c r="C16">
        <v>29</v>
      </c>
      <c r="D16" t="s">
        <v>22</v>
      </c>
      <c r="E16">
        <v>473</v>
      </c>
      <c r="F16" s="2">
        <v>146</v>
      </c>
      <c r="G16" t="s">
        <v>47</v>
      </c>
      <c r="H16">
        <v>36</v>
      </c>
      <c r="I16">
        <v>10</v>
      </c>
      <c r="J16" t="s">
        <v>17</v>
      </c>
      <c r="K16">
        <v>0</v>
      </c>
      <c r="L16">
        <v>0</v>
      </c>
      <c r="M16">
        <v>0</v>
      </c>
      <c r="N16">
        <v>260</v>
      </c>
      <c r="O16">
        <f>(13*60)+18</f>
        <v>798</v>
      </c>
      <c r="P16" s="2">
        <f t="shared" si="0"/>
        <v>0.32581453634085211</v>
      </c>
      <c r="Q16">
        <f>(6*60)+30</f>
        <v>390</v>
      </c>
      <c r="R16" t="s">
        <v>18</v>
      </c>
      <c r="S16">
        <v>107</v>
      </c>
      <c r="T16">
        <v>9.5</v>
      </c>
      <c r="U16">
        <v>0</v>
      </c>
      <c r="V16">
        <v>912</v>
      </c>
      <c r="W16">
        <v>1</v>
      </c>
    </row>
    <row r="17" spans="1:23" x14ac:dyDescent="0.25">
      <c r="A17" s="1">
        <v>42311</v>
      </c>
      <c r="B17" s="1" t="s">
        <v>56</v>
      </c>
      <c r="C17">
        <v>29</v>
      </c>
      <c r="D17" t="s">
        <v>22</v>
      </c>
      <c r="E17">
        <v>472</v>
      </c>
      <c r="F17" s="2">
        <v>182</v>
      </c>
      <c r="G17" t="s">
        <v>27</v>
      </c>
      <c r="H17">
        <v>42</v>
      </c>
      <c r="I17">
        <v>0</v>
      </c>
      <c r="J17" t="s">
        <v>17</v>
      </c>
      <c r="K17">
        <v>0</v>
      </c>
      <c r="L17">
        <v>0</v>
      </c>
      <c r="M17">
        <v>0</v>
      </c>
      <c r="N17">
        <v>350</v>
      </c>
      <c r="P17" s="2" t="e">
        <f t="shared" si="0"/>
        <v>#DIV/0!</v>
      </c>
      <c r="Q17">
        <f>(6*60)+3</f>
        <v>363</v>
      </c>
      <c r="R17" t="s">
        <v>18</v>
      </c>
      <c r="S17">
        <v>109</v>
      </c>
      <c r="T17">
        <v>11.3</v>
      </c>
      <c r="U17">
        <v>0</v>
      </c>
      <c r="V17">
        <v>991</v>
      </c>
      <c r="W17">
        <v>1</v>
      </c>
    </row>
    <row r="18" spans="1:23" x14ac:dyDescent="0.25">
      <c r="A18" s="1">
        <v>42312</v>
      </c>
      <c r="B18" s="1" t="s">
        <v>62</v>
      </c>
      <c r="C18">
        <v>29</v>
      </c>
      <c r="D18" t="s">
        <v>22</v>
      </c>
      <c r="E18">
        <v>470</v>
      </c>
      <c r="F18" s="2">
        <v>185</v>
      </c>
      <c r="G18" t="s">
        <v>55</v>
      </c>
      <c r="H18">
        <v>38</v>
      </c>
      <c r="I18">
        <v>10</v>
      </c>
      <c r="J18" t="s">
        <v>17</v>
      </c>
      <c r="K18">
        <v>0</v>
      </c>
      <c r="L18">
        <v>0</v>
      </c>
      <c r="M18">
        <v>1</v>
      </c>
      <c r="N18">
        <v>450</v>
      </c>
      <c r="O18">
        <v>369</v>
      </c>
      <c r="P18" s="2">
        <f t="shared" si="0"/>
        <v>1.2195121951219512</v>
      </c>
      <c r="Q18">
        <v>450</v>
      </c>
      <c r="R18" t="s">
        <v>18</v>
      </c>
      <c r="S18">
        <v>59</v>
      </c>
      <c r="T18">
        <v>14</v>
      </c>
      <c r="U18">
        <v>0</v>
      </c>
      <c r="V18">
        <v>369</v>
      </c>
      <c r="W18">
        <v>2</v>
      </c>
    </row>
    <row r="19" spans="1:23" x14ac:dyDescent="0.25">
      <c r="A19" s="1">
        <v>42312</v>
      </c>
      <c r="B19" s="1" t="s">
        <v>63</v>
      </c>
      <c r="C19">
        <v>29</v>
      </c>
      <c r="D19" t="s">
        <v>22</v>
      </c>
      <c r="E19">
        <v>474</v>
      </c>
      <c r="F19" s="2">
        <v>166</v>
      </c>
      <c r="G19" t="s">
        <v>55</v>
      </c>
      <c r="H19">
        <v>47</v>
      </c>
      <c r="I19">
        <v>10</v>
      </c>
      <c r="J19" t="s">
        <v>17</v>
      </c>
      <c r="K19">
        <v>0</v>
      </c>
      <c r="L19">
        <v>0</v>
      </c>
      <c r="M19">
        <v>0</v>
      </c>
      <c r="P19" s="2" t="e">
        <f t="shared" si="0"/>
        <v>#DIV/0!</v>
      </c>
      <c r="Q19">
        <v>574</v>
      </c>
      <c r="R19" t="s">
        <v>18</v>
      </c>
      <c r="S19">
        <v>60</v>
      </c>
      <c r="U19">
        <v>0</v>
      </c>
      <c r="V19">
        <v>330</v>
      </c>
      <c r="W19">
        <v>2</v>
      </c>
    </row>
    <row r="20" spans="1:23" x14ac:dyDescent="0.25">
      <c r="A20" s="1">
        <v>42312</v>
      </c>
      <c r="B20" s="1" t="s">
        <v>63</v>
      </c>
      <c r="C20">
        <v>29</v>
      </c>
      <c r="D20" t="s">
        <v>22</v>
      </c>
      <c r="E20">
        <v>476</v>
      </c>
      <c r="F20" s="2">
        <v>141</v>
      </c>
      <c r="G20" t="s">
        <v>47</v>
      </c>
      <c r="H20">
        <v>45</v>
      </c>
      <c r="I20">
        <v>0</v>
      </c>
      <c r="J20" t="s">
        <v>17</v>
      </c>
      <c r="K20">
        <v>0</v>
      </c>
      <c r="L20">
        <v>0</v>
      </c>
      <c r="M20">
        <v>0</v>
      </c>
      <c r="N20">
        <v>10</v>
      </c>
      <c r="O20">
        <v>892</v>
      </c>
      <c r="P20" s="2">
        <f t="shared" si="0"/>
        <v>1.1210762331838564E-2</v>
      </c>
      <c r="Q20">
        <v>370</v>
      </c>
      <c r="R20" t="s">
        <v>31</v>
      </c>
      <c r="S20">
        <v>115</v>
      </c>
      <c r="T20">
        <v>11.9</v>
      </c>
      <c r="U20">
        <v>1</v>
      </c>
      <c r="V20">
        <f>25*60</f>
        <v>1500</v>
      </c>
      <c r="W20">
        <v>0</v>
      </c>
    </row>
    <row r="21" spans="1:23" x14ac:dyDescent="0.25">
      <c r="A21" s="1">
        <v>42312</v>
      </c>
      <c r="B21" s="1" t="s">
        <v>63</v>
      </c>
      <c r="C21">
        <v>29</v>
      </c>
      <c r="D21" t="s">
        <v>25</v>
      </c>
      <c r="E21">
        <v>469</v>
      </c>
      <c r="F21" s="2">
        <v>139</v>
      </c>
      <c r="G21" t="s">
        <v>47</v>
      </c>
      <c r="H21">
        <v>35</v>
      </c>
      <c r="I21">
        <v>30</v>
      </c>
      <c r="J21" t="s">
        <v>17</v>
      </c>
      <c r="K21">
        <v>0</v>
      </c>
      <c r="L21">
        <v>0</v>
      </c>
      <c r="M21">
        <v>0</v>
      </c>
      <c r="N21">
        <v>200</v>
      </c>
      <c r="O21">
        <f>14*60</f>
        <v>840</v>
      </c>
      <c r="P21" s="2">
        <f t="shared" si="0"/>
        <v>0.23809523809523808</v>
      </c>
      <c r="Q21">
        <v>340</v>
      </c>
      <c r="R21" t="s">
        <v>18</v>
      </c>
      <c r="S21">
        <v>91</v>
      </c>
      <c r="T21">
        <v>9</v>
      </c>
      <c r="U21">
        <v>1</v>
      </c>
      <c r="V21">
        <v>892</v>
      </c>
      <c r="W21">
        <v>0</v>
      </c>
    </row>
    <row r="22" spans="1:23" x14ac:dyDescent="0.25">
      <c r="A22" s="1">
        <v>42314</v>
      </c>
      <c r="B22" t="s">
        <v>60</v>
      </c>
      <c r="C22">
        <v>27</v>
      </c>
      <c r="D22" t="s">
        <v>22</v>
      </c>
      <c r="E22">
        <v>464</v>
      </c>
      <c r="F22" s="2">
        <v>148</v>
      </c>
      <c r="G22" t="s">
        <v>47</v>
      </c>
      <c r="H22">
        <v>44</v>
      </c>
      <c r="I22">
        <v>30</v>
      </c>
      <c r="J22" t="s">
        <v>17</v>
      </c>
      <c r="K22">
        <v>0</v>
      </c>
      <c r="L22">
        <v>0</v>
      </c>
      <c r="M22">
        <v>0</v>
      </c>
      <c r="N22">
        <v>140</v>
      </c>
      <c r="O22">
        <v>265</v>
      </c>
      <c r="P22" s="2">
        <f t="shared" si="0"/>
        <v>0.52830188679245282</v>
      </c>
      <c r="Q22">
        <v>314</v>
      </c>
      <c r="R22" t="s">
        <v>28</v>
      </c>
      <c r="S22">
        <v>84</v>
      </c>
      <c r="T22">
        <v>8.6999999999999993</v>
      </c>
      <c r="U22">
        <v>0</v>
      </c>
      <c r="V22">
        <v>285</v>
      </c>
      <c r="W22">
        <v>1</v>
      </c>
    </row>
    <row r="23" spans="1:23" x14ac:dyDescent="0.25">
      <c r="A23" s="1">
        <v>42314</v>
      </c>
      <c r="B23" t="s">
        <v>36</v>
      </c>
      <c r="C23">
        <v>27</v>
      </c>
      <c r="D23" t="s">
        <v>22</v>
      </c>
      <c r="E23">
        <v>460</v>
      </c>
      <c r="F23" s="2">
        <v>222</v>
      </c>
      <c r="G23" t="s">
        <v>47</v>
      </c>
      <c r="H23">
        <v>47</v>
      </c>
      <c r="I23">
        <v>10</v>
      </c>
      <c r="J23" t="s">
        <v>17</v>
      </c>
      <c r="K23">
        <v>0</v>
      </c>
      <c r="L23">
        <v>0</v>
      </c>
      <c r="M23">
        <v>0</v>
      </c>
      <c r="N23">
        <v>50</v>
      </c>
      <c r="O23">
        <v>180</v>
      </c>
      <c r="P23" s="2">
        <f t="shared" si="0"/>
        <v>0.27777777777777779</v>
      </c>
      <c r="Q23">
        <v>325</v>
      </c>
      <c r="R23" t="s">
        <v>18</v>
      </c>
      <c r="S23">
        <v>74</v>
      </c>
      <c r="T23">
        <v>8.5</v>
      </c>
      <c r="U23">
        <v>0</v>
      </c>
      <c r="V23">
        <v>353</v>
      </c>
      <c r="W23">
        <v>1</v>
      </c>
    </row>
    <row r="24" spans="1:23" x14ac:dyDescent="0.25">
      <c r="A24" s="1">
        <v>42314</v>
      </c>
      <c r="B24" t="s">
        <v>36</v>
      </c>
      <c r="C24">
        <v>27</v>
      </c>
      <c r="D24" t="s">
        <v>23</v>
      </c>
      <c r="E24">
        <v>466</v>
      </c>
      <c r="F24" s="2">
        <v>145</v>
      </c>
      <c r="G24" t="s">
        <v>58</v>
      </c>
      <c r="H24">
        <v>42</v>
      </c>
      <c r="I24">
        <v>10</v>
      </c>
      <c r="J24" t="s">
        <v>17</v>
      </c>
      <c r="K24">
        <v>0</v>
      </c>
      <c r="L24">
        <v>0</v>
      </c>
      <c r="M24">
        <v>0</v>
      </c>
      <c r="N24">
        <v>100</v>
      </c>
      <c r="O24">
        <v>529</v>
      </c>
      <c r="P24" s="2">
        <f t="shared" si="0"/>
        <v>0.1890359168241966</v>
      </c>
      <c r="Q24">
        <v>355</v>
      </c>
      <c r="R24" t="s">
        <v>18</v>
      </c>
      <c r="S24">
        <v>89</v>
      </c>
      <c r="T24">
        <v>8.3000000000000007</v>
      </c>
      <c r="U24">
        <v>0</v>
      </c>
      <c r="V24">
        <v>529</v>
      </c>
      <c r="W24">
        <v>1</v>
      </c>
    </row>
    <row r="25" spans="1:23" x14ac:dyDescent="0.25">
      <c r="A25" s="1">
        <v>42314</v>
      </c>
      <c r="B25" t="s">
        <v>61</v>
      </c>
      <c r="C25">
        <v>29</v>
      </c>
      <c r="D25" t="s">
        <v>22</v>
      </c>
      <c r="E25">
        <v>467</v>
      </c>
      <c r="F25" s="2">
        <v>132</v>
      </c>
      <c r="G25" t="s">
        <v>47</v>
      </c>
      <c r="H25">
        <v>38</v>
      </c>
      <c r="I25">
        <v>10</v>
      </c>
      <c r="J25" t="s">
        <v>17</v>
      </c>
      <c r="K25">
        <v>0</v>
      </c>
      <c r="L25">
        <v>0</v>
      </c>
      <c r="M25">
        <v>0</v>
      </c>
      <c r="N25">
        <v>400</v>
      </c>
      <c r="P25" s="2" t="e">
        <f t="shared" si="0"/>
        <v>#DIV/0!</v>
      </c>
      <c r="Q25">
        <v>375</v>
      </c>
      <c r="R25" t="s">
        <v>18</v>
      </c>
      <c r="S25">
        <v>88</v>
      </c>
      <c r="T25">
        <v>7.3</v>
      </c>
      <c r="U25">
        <v>1</v>
      </c>
      <c r="V25">
        <f>26*60</f>
        <v>1560</v>
      </c>
      <c r="W25">
        <v>0</v>
      </c>
    </row>
    <row r="26" spans="1:23" x14ac:dyDescent="0.25">
      <c r="A26" s="1">
        <v>42315</v>
      </c>
      <c r="B26" t="s">
        <v>56</v>
      </c>
      <c r="C26">
        <v>29</v>
      </c>
      <c r="D26" t="s">
        <v>22</v>
      </c>
      <c r="E26">
        <v>461</v>
      </c>
      <c r="F26" s="2">
        <v>210</v>
      </c>
      <c r="G26" t="s">
        <v>47</v>
      </c>
      <c r="H26">
        <v>51</v>
      </c>
      <c r="I26">
        <v>0</v>
      </c>
      <c r="J26" t="s">
        <v>17</v>
      </c>
      <c r="K26">
        <v>0</v>
      </c>
      <c r="L26">
        <v>0</v>
      </c>
      <c r="M26">
        <v>0</v>
      </c>
      <c r="N26">
        <v>250</v>
      </c>
      <c r="P26" s="2" t="e">
        <f t="shared" si="0"/>
        <v>#DIV/0!</v>
      </c>
      <c r="Q26">
        <f>13*60</f>
        <v>780</v>
      </c>
      <c r="R26" t="s">
        <v>18</v>
      </c>
      <c r="S26">
        <v>94</v>
      </c>
      <c r="T26">
        <v>12.8</v>
      </c>
      <c r="U26">
        <v>0</v>
      </c>
      <c r="V26">
        <f>7*60</f>
        <v>420</v>
      </c>
      <c r="W26">
        <v>4</v>
      </c>
    </row>
    <row r="27" spans="1:23" x14ac:dyDescent="0.25">
      <c r="A27" s="1">
        <v>42315</v>
      </c>
      <c r="B27" t="s">
        <v>56</v>
      </c>
      <c r="C27">
        <v>29</v>
      </c>
      <c r="D27" t="s">
        <v>22</v>
      </c>
      <c r="E27">
        <v>465</v>
      </c>
      <c r="F27" s="2">
        <v>155</v>
      </c>
      <c r="G27" t="s">
        <v>27</v>
      </c>
      <c r="H27">
        <v>45</v>
      </c>
      <c r="I27">
        <v>10</v>
      </c>
      <c r="J27" t="s">
        <v>17</v>
      </c>
      <c r="K27">
        <v>0</v>
      </c>
      <c r="L27">
        <v>0</v>
      </c>
      <c r="M27">
        <v>0</v>
      </c>
      <c r="N27">
        <v>250</v>
      </c>
      <c r="P27" s="2" t="e">
        <f t="shared" si="0"/>
        <v>#DIV/0!</v>
      </c>
      <c r="Q27">
        <v>395</v>
      </c>
      <c r="R27" t="s">
        <v>18</v>
      </c>
      <c r="S27">
        <v>94</v>
      </c>
      <c r="T27">
        <v>9.9</v>
      </c>
      <c r="U27">
        <v>0</v>
      </c>
      <c r="V27">
        <v>390</v>
      </c>
      <c r="W27">
        <v>1</v>
      </c>
    </row>
    <row r="28" spans="1:23" x14ac:dyDescent="0.25">
      <c r="A28" s="1">
        <v>42318</v>
      </c>
      <c r="B28" t="s">
        <v>38</v>
      </c>
      <c r="C28">
        <v>27</v>
      </c>
      <c r="D28" t="s">
        <v>22</v>
      </c>
      <c r="E28">
        <v>462</v>
      </c>
      <c r="F28" s="2">
        <v>209</v>
      </c>
      <c r="G28" t="s">
        <v>47</v>
      </c>
      <c r="H28" s="2">
        <v>50</v>
      </c>
      <c r="I28">
        <v>0</v>
      </c>
      <c r="J28" t="s">
        <v>17</v>
      </c>
      <c r="K28">
        <v>0</v>
      </c>
      <c r="L28">
        <v>0</v>
      </c>
      <c r="M28">
        <v>0</v>
      </c>
      <c r="N28">
        <v>40</v>
      </c>
      <c r="P28" s="2" t="e">
        <f t="shared" si="0"/>
        <v>#DIV/0!</v>
      </c>
      <c r="Q28">
        <v>480</v>
      </c>
      <c r="R28" t="s">
        <v>28</v>
      </c>
      <c r="S28">
        <v>82</v>
      </c>
      <c r="T28">
        <v>9</v>
      </c>
      <c r="U28">
        <v>1</v>
      </c>
      <c r="V28">
        <f>16*60</f>
        <v>960</v>
      </c>
      <c r="W28">
        <v>2</v>
      </c>
    </row>
    <row r="29" spans="1:23" x14ac:dyDescent="0.25">
      <c r="A29" s="1">
        <v>42318</v>
      </c>
      <c r="B29" t="s">
        <v>38</v>
      </c>
      <c r="C29">
        <v>27</v>
      </c>
      <c r="D29" t="s">
        <v>23</v>
      </c>
      <c r="E29">
        <v>463</v>
      </c>
      <c r="F29" s="2">
        <v>120</v>
      </c>
      <c r="G29" t="s">
        <v>47</v>
      </c>
      <c r="H29" s="2">
        <v>46</v>
      </c>
      <c r="I29">
        <v>0</v>
      </c>
      <c r="J29" t="s">
        <v>17</v>
      </c>
      <c r="K29">
        <v>0</v>
      </c>
      <c r="L29">
        <v>0</v>
      </c>
      <c r="M29">
        <v>0</v>
      </c>
      <c r="N29">
        <v>40</v>
      </c>
      <c r="P29" s="2" t="e">
        <f t="shared" si="0"/>
        <v>#DIV/0!</v>
      </c>
      <c r="Q29">
        <v>480</v>
      </c>
      <c r="R29" t="s">
        <v>28</v>
      </c>
      <c r="S29">
        <v>105</v>
      </c>
      <c r="T29">
        <v>13.6</v>
      </c>
      <c r="U29">
        <v>0</v>
      </c>
      <c r="V29">
        <v>90</v>
      </c>
      <c r="W29">
        <v>3</v>
      </c>
    </row>
    <row r="30" spans="1:23" x14ac:dyDescent="0.25">
      <c r="A30" s="1">
        <v>42318</v>
      </c>
      <c r="B30" t="s">
        <v>65</v>
      </c>
      <c r="C30">
        <v>30</v>
      </c>
      <c r="D30" t="s">
        <v>22</v>
      </c>
      <c r="E30">
        <v>451</v>
      </c>
      <c r="F30" s="2">
        <v>129</v>
      </c>
      <c r="G30" t="s">
        <v>47</v>
      </c>
      <c r="H30" s="2">
        <v>49</v>
      </c>
      <c r="I30">
        <v>30</v>
      </c>
      <c r="J30" t="s">
        <v>17</v>
      </c>
      <c r="K30">
        <v>1</v>
      </c>
      <c r="L30">
        <v>0</v>
      </c>
      <c r="M30">
        <v>0</v>
      </c>
      <c r="N30">
        <v>15</v>
      </c>
      <c r="O30">
        <v>90</v>
      </c>
      <c r="P30" s="2">
        <f t="shared" si="0"/>
        <v>0.16666666666666666</v>
      </c>
      <c r="Q30">
        <v>450</v>
      </c>
      <c r="R30" t="s">
        <v>18</v>
      </c>
      <c r="S30">
        <v>108</v>
      </c>
      <c r="T30">
        <v>15.5</v>
      </c>
      <c r="U30">
        <v>1</v>
      </c>
      <c r="V30">
        <f>20*60</f>
        <v>1200</v>
      </c>
      <c r="W30">
        <v>0</v>
      </c>
    </row>
    <row r="31" spans="1:23" x14ac:dyDescent="0.25">
      <c r="A31" s="1">
        <v>42319</v>
      </c>
      <c r="B31" t="s">
        <v>67</v>
      </c>
      <c r="C31">
        <v>31</v>
      </c>
      <c r="D31" t="s">
        <v>22</v>
      </c>
      <c r="E31">
        <v>459</v>
      </c>
      <c r="F31" s="2">
        <v>143</v>
      </c>
      <c r="G31" t="s">
        <v>47</v>
      </c>
      <c r="H31" s="2">
        <v>42</v>
      </c>
      <c r="I31">
        <v>0</v>
      </c>
      <c r="J31" t="s">
        <v>17</v>
      </c>
      <c r="K31">
        <v>0</v>
      </c>
      <c r="L31">
        <v>0</v>
      </c>
      <c r="M31">
        <v>0</v>
      </c>
      <c r="N31">
        <v>150</v>
      </c>
      <c r="O31">
        <v>424</v>
      </c>
      <c r="P31" s="2">
        <f t="shared" si="0"/>
        <v>0.35377358490566035</v>
      </c>
      <c r="Q31">
        <v>297</v>
      </c>
      <c r="R31" t="s">
        <v>18</v>
      </c>
      <c r="S31">
        <v>93</v>
      </c>
      <c r="T31">
        <v>9</v>
      </c>
      <c r="U31">
        <v>1</v>
      </c>
      <c r="V31">
        <f>20*60</f>
        <v>1200</v>
      </c>
      <c r="W31">
        <v>0</v>
      </c>
    </row>
    <row r="32" spans="1:23" x14ac:dyDescent="0.25">
      <c r="A32" s="1">
        <v>42320</v>
      </c>
      <c r="B32" t="s">
        <v>66</v>
      </c>
      <c r="C32">
        <v>28</v>
      </c>
      <c r="D32" t="s">
        <v>22</v>
      </c>
      <c r="E32">
        <v>454</v>
      </c>
      <c r="F32" s="2">
        <v>168</v>
      </c>
      <c r="G32" t="s">
        <v>55</v>
      </c>
      <c r="H32" s="2">
        <v>46</v>
      </c>
      <c r="I32">
        <v>30</v>
      </c>
      <c r="J32" t="s">
        <v>17</v>
      </c>
      <c r="K32">
        <v>0</v>
      </c>
      <c r="L32">
        <v>1</v>
      </c>
      <c r="M32">
        <v>1</v>
      </c>
      <c r="N32">
        <v>100</v>
      </c>
      <c r="O32">
        <v>134</v>
      </c>
      <c r="P32" s="2">
        <f t="shared" si="0"/>
        <v>0.74626865671641796</v>
      </c>
      <c r="Q32">
        <v>487</v>
      </c>
      <c r="R32" t="s">
        <v>28</v>
      </c>
      <c r="S32">
        <v>72</v>
      </c>
      <c r="T32">
        <v>11.3</v>
      </c>
      <c r="U32">
        <v>0</v>
      </c>
      <c r="V32">
        <v>134</v>
      </c>
      <c r="W32">
        <v>1</v>
      </c>
    </row>
    <row r="33" spans="1:23" x14ac:dyDescent="0.25">
      <c r="A33" s="1">
        <v>42322</v>
      </c>
      <c r="B33" t="s">
        <v>71</v>
      </c>
      <c r="C33">
        <v>29</v>
      </c>
      <c r="D33" t="s">
        <v>22</v>
      </c>
      <c r="E33">
        <v>458</v>
      </c>
      <c r="F33" s="2">
        <v>108</v>
      </c>
      <c r="G33" t="s">
        <v>47</v>
      </c>
      <c r="H33" s="2">
        <v>36</v>
      </c>
      <c r="I33">
        <v>10</v>
      </c>
      <c r="J33" t="s">
        <v>17</v>
      </c>
      <c r="K33">
        <v>0</v>
      </c>
      <c r="L33">
        <v>0</v>
      </c>
      <c r="M33">
        <v>0</v>
      </c>
      <c r="N33">
        <v>40</v>
      </c>
      <c r="O33">
        <v>174</v>
      </c>
      <c r="P33" s="2">
        <f t="shared" si="0"/>
        <v>0.22988505747126436</v>
      </c>
      <c r="Q33">
        <v>470</v>
      </c>
      <c r="R33" t="s">
        <v>18</v>
      </c>
      <c r="U33">
        <v>0</v>
      </c>
      <c r="V33">
        <v>360</v>
      </c>
      <c r="W33">
        <v>2</v>
      </c>
    </row>
    <row r="34" spans="1:23" x14ac:dyDescent="0.25">
      <c r="A34" s="1">
        <v>42322</v>
      </c>
      <c r="B34" t="s">
        <v>71</v>
      </c>
      <c r="C34">
        <v>29</v>
      </c>
      <c r="D34" t="s">
        <v>25</v>
      </c>
      <c r="E34">
        <v>456</v>
      </c>
      <c r="F34" s="2">
        <v>174</v>
      </c>
      <c r="G34" t="s">
        <v>47</v>
      </c>
      <c r="H34" s="2">
        <v>40</v>
      </c>
      <c r="I34">
        <v>10</v>
      </c>
      <c r="J34" t="s">
        <v>17</v>
      </c>
      <c r="K34">
        <v>0</v>
      </c>
      <c r="L34">
        <v>0</v>
      </c>
      <c r="M34">
        <v>0</v>
      </c>
      <c r="N34">
        <v>50</v>
      </c>
      <c r="P34" s="2" t="e">
        <f t="shared" si="0"/>
        <v>#DIV/0!</v>
      </c>
      <c r="Q34">
        <v>309</v>
      </c>
      <c r="R34" t="s">
        <v>18</v>
      </c>
      <c r="S34">
        <v>4.5999999999999996</v>
      </c>
      <c r="T34">
        <v>89</v>
      </c>
      <c r="U34">
        <v>0</v>
      </c>
      <c r="V34">
        <v>150</v>
      </c>
      <c r="W34">
        <v>1</v>
      </c>
    </row>
    <row r="35" spans="1:23" x14ac:dyDescent="0.25">
      <c r="A35" s="1">
        <v>42322</v>
      </c>
      <c r="B35" t="s">
        <v>38</v>
      </c>
      <c r="C35">
        <v>30</v>
      </c>
      <c r="D35" t="s">
        <v>22</v>
      </c>
      <c r="E35">
        <v>453</v>
      </c>
      <c r="F35" s="2">
        <v>154</v>
      </c>
      <c r="G35" t="s">
        <v>47</v>
      </c>
      <c r="H35" s="2">
        <v>49</v>
      </c>
      <c r="I35">
        <v>30</v>
      </c>
      <c r="J35" t="s">
        <v>17</v>
      </c>
      <c r="K35">
        <v>0</v>
      </c>
      <c r="L35">
        <v>0</v>
      </c>
      <c r="M35">
        <v>0</v>
      </c>
      <c r="N35">
        <v>10</v>
      </c>
      <c r="O35">
        <v>10</v>
      </c>
      <c r="P35" s="2">
        <f t="shared" si="0"/>
        <v>1</v>
      </c>
      <c r="Q35">
        <v>445</v>
      </c>
      <c r="R35" t="s">
        <v>18</v>
      </c>
      <c r="S35">
        <v>13</v>
      </c>
      <c r="T35">
        <v>85</v>
      </c>
      <c r="U35">
        <v>0</v>
      </c>
      <c r="V35">
        <v>410</v>
      </c>
      <c r="W35">
        <v>6</v>
      </c>
    </row>
    <row r="36" spans="1:23" x14ac:dyDescent="0.25">
      <c r="A36" s="1">
        <v>42333</v>
      </c>
      <c r="B36" t="s">
        <v>38</v>
      </c>
      <c r="C36">
        <v>28</v>
      </c>
      <c r="D36" t="s">
        <v>22</v>
      </c>
      <c r="E36">
        <v>455</v>
      </c>
      <c r="F36" s="2">
        <v>178</v>
      </c>
      <c r="G36" t="s">
        <v>27</v>
      </c>
      <c r="H36" s="2">
        <v>52</v>
      </c>
      <c r="I36">
        <v>10</v>
      </c>
      <c r="J36" t="s">
        <v>17</v>
      </c>
      <c r="K36">
        <v>0</v>
      </c>
      <c r="L36">
        <v>0</v>
      </c>
      <c r="M36">
        <v>0</v>
      </c>
      <c r="N36">
        <v>10</v>
      </c>
      <c r="P36" s="2" t="e">
        <f t="shared" si="0"/>
        <v>#DIV/0!</v>
      </c>
      <c r="Q36">
        <f>6*60</f>
        <v>360</v>
      </c>
      <c r="U36">
        <v>0</v>
      </c>
      <c r="V36">
        <v>10</v>
      </c>
      <c r="W36">
        <v>4</v>
      </c>
    </row>
    <row r="37" spans="1:23" x14ac:dyDescent="0.25">
      <c r="A37" s="1">
        <v>42333</v>
      </c>
      <c r="B37" t="s">
        <v>38</v>
      </c>
      <c r="C37">
        <v>28</v>
      </c>
      <c r="D37" t="s">
        <v>23</v>
      </c>
      <c r="E37">
        <v>450</v>
      </c>
      <c r="F37" s="2">
        <v>130</v>
      </c>
      <c r="G37" t="s">
        <v>47</v>
      </c>
      <c r="H37" s="2">
        <v>49</v>
      </c>
      <c r="I37">
        <v>10</v>
      </c>
      <c r="J37" t="s">
        <v>17</v>
      </c>
      <c r="K37">
        <v>0</v>
      </c>
      <c r="L37">
        <v>0</v>
      </c>
      <c r="M37">
        <v>0</v>
      </c>
      <c r="N37">
        <v>10</v>
      </c>
      <c r="P37" s="2" t="e">
        <f t="shared" si="0"/>
        <v>#DIV/0!</v>
      </c>
      <c r="Q37">
        <v>476</v>
      </c>
      <c r="S37">
        <v>69</v>
      </c>
      <c r="T37">
        <v>5.9</v>
      </c>
      <c r="U37">
        <v>0</v>
      </c>
      <c r="V37">
        <v>40</v>
      </c>
      <c r="W37">
        <v>2</v>
      </c>
    </row>
    <row r="38" spans="1:23" x14ac:dyDescent="0.25">
      <c r="A38" s="1">
        <v>42350</v>
      </c>
      <c r="B38" t="s">
        <v>130</v>
      </c>
      <c r="C38">
        <v>29</v>
      </c>
      <c r="D38" t="s">
        <v>25</v>
      </c>
      <c r="E38">
        <v>413</v>
      </c>
      <c r="F38" s="2">
        <v>189</v>
      </c>
      <c r="G38" t="s">
        <v>47</v>
      </c>
      <c r="H38" s="2">
        <v>48</v>
      </c>
      <c r="I38">
        <v>10</v>
      </c>
      <c r="J38" t="s">
        <v>17</v>
      </c>
      <c r="K38">
        <v>0</v>
      </c>
      <c r="L38">
        <v>1</v>
      </c>
      <c r="M38">
        <v>0</v>
      </c>
      <c r="N38">
        <v>90</v>
      </c>
      <c r="O38">
        <v>238</v>
      </c>
      <c r="P38" s="2">
        <f t="shared" si="0"/>
        <v>0.37815126050420167</v>
      </c>
      <c r="Q38">
        <v>499</v>
      </c>
      <c r="R38" t="s">
        <v>18</v>
      </c>
      <c r="S38">
        <v>107</v>
      </c>
      <c r="T38">
        <v>8.6</v>
      </c>
      <c r="U38">
        <v>1</v>
      </c>
      <c r="V38">
        <v>1098</v>
      </c>
      <c r="W38">
        <v>0</v>
      </c>
    </row>
    <row r="39" spans="1:23" x14ac:dyDescent="0.25">
      <c r="A39" s="1">
        <v>42350</v>
      </c>
      <c r="B39" t="s">
        <v>130</v>
      </c>
      <c r="C39">
        <v>29</v>
      </c>
      <c r="D39" t="s">
        <v>25</v>
      </c>
      <c r="E39">
        <v>405</v>
      </c>
      <c r="F39" s="2">
        <v>169</v>
      </c>
      <c r="G39" t="s">
        <v>27</v>
      </c>
      <c r="H39" s="2">
        <v>36</v>
      </c>
      <c r="I39">
        <v>0</v>
      </c>
      <c r="J39" t="s">
        <v>17</v>
      </c>
      <c r="K39">
        <v>0</v>
      </c>
      <c r="L39">
        <v>1</v>
      </c>
      <c r="M39">
        <v>0</v>
      </c>
      <c r="N39">
        <v>90</v>
      </c>
      <c r="O39">
        <v>1110</v>
      </c>
      <c r="P39" s="2">
        <f t="shared" si="0"/>
        <v>8.1081081081081086E-2</v>
      </c>
      <c r="Q39">
        <f>7*60</f>
        <v>420</v>
      </c>
      <c r="R39" t="s">
        <v>18</v>
      </c>
      <c r="S39">
        <v>97</v>
      </c>
      <c r="T39">
        <v>8.6999999999999993</v>
      </c>
      <c r="U39">
        <v>1</v>
      </c>
      <c r="V39">
        <f>20*60</f>
        <v>1200</v>
      </c>
      <c r="W39">
        <v>0</v>
      </c>
    </row>
    <row r="40" spans="1:23" x14ac:dyDescent="0.25">
      <c r="A40" s="1">
        <v>42353</v>
      </c>
      <c r="B40" t="s">
        <v>104</v>
      </c>
      <c r="C40">
        <v>29</v>
      </c>
      <c r="D40" t="s">
        <v>22</v>
      </c>
      <c r="E40">
        <v>401</v>
      </c>
      <c r="F40" s="2">
        <v>155</v>
      </c>
      <c r="G40" t="s">
        <v>47</v>
      </c>
      <c r="H40" s="2">
        <v>52</v>
      </c>
      <c r="I40">
        <v>30</v>
      </c>
      <c r="K40">
        <v>0</v>
      </c>
      <c r="L40">
        <v>0</v>
      </c>
      <c r="M40">
        <v>0</v>
      </c>
      <c r="N40">
        <v>400</v>
      </c>
      <c r="Q40">
        <v>459</v>
      </c>
      <c r="S40">
        <v>83</v>
      </c>
      <c r="T40">
        <v>10.199999999999999</v>
      </c>
      <c r="U40">
        <v>0</v>
      </c>
      <c r="V40">
        <v>374</v>
      </c>
      <c r="W40">
        <v>1</v>
      </c>
    </row>
    <row r="41" spans="1:23" x14ac:dyDescent="0.25">
      <c r="A41" s="1">
        <v>42354</v>
      </c>
      <c r="B41" t="s">
        <v>131</v>
      </c>
      <c r="C41">
        <v>29</v>
      </c>
      <c r="D41" t="s">
        <v>22</v>
      </c>
      <c r="E41">
        <v>406</v>
      </c>
      <c r="F41" s="2">
        <v>126</v>
      </c>
      <c r="G41" t="s">
        <v>27</v>
      </c>
      <c r="H41" s="2">
        <v>41</v>
      </c>
      <c r="I41">
        <v>10</v>
      </c>
      <c r="K41">
        <v>0</v>
      </c>
      <c r="L41">
        <v>0</v>
      </c>
      <c r="M41">
        <v>0</v>
      </c>
      <c r="N41">
        <v>300</v>
      </c>
      <c r="Q41">
        <v>415</v>
      </c>
      <c r="U41">
        <v>1</v>
      </c>
      <c r="V41">
        <v>1290</v>
      </c>
      <c r="W41">
        <v>0</v>
      </c>
    </row>
  </sheetData>
  <conditionalFormatting sqref="E36:E41 E2:E32">
    <cfRule type="duplicateValues" dxfId="1" priority="2"/>
  </conditionalFormatting>
  <conditionalFormatting sqref="E33:E3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Sheet2</vt:lpstr>
      <vt:lpstr>Sheet3</vt:lpstr>
      <vt:lpstr>bluefin</vt:lpstr>
      <vt:lpstr>Mitigation</vt:lpstr>
      <vt:lpstr>Sheet4</vt:lpstr>
      <vt:lpstr>Sheet5</vt:lpstr>
      <vt:lpstr>Sheet6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Lennox</dc:creator>
  <cp:lastModifiedBy>Robert Lennox</cp:lastModifiedBy>
  <dcterms:created xsi:type="dcterms:W3CDTF">2015-10-26T15:52:16Z</dcterms:created>
  <dcterms:modified xsi:type="dcterms:W3CDTF">2015-12-19T04:07:48Z</dcterms:modified>
</cp:coreProperties>
</file>